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'Лист1'!$A$1:$H$194</definedName>
  </definedNames>
  <calcPr fullCalcOnLoad="1"/>
</workbook>
</file>

<file path=xl/sharedStrings.xml><?xml version="1.0" encoding="utf-8"?>
<sst xmlns="http://schemas.openxmlformats.org/spreadsheetml/2006/main" count="802" uniqueCount="237">
  <si>
    <t>07</t>
  </si>
  <si>
    <t>01</t>
  </si>
  <si>
    <t>02</t>
  </si>
  <si>
    <t>09</t>
  </si>
  <si>
    <t>04</t>
  </si>
  <si>
    <t>05</t>
  </si>
  <si>
    <t>Центральный аппарат</t>
  </si>
  <si>
    <t>08</t>
  </si>
  <si>
    <t>10</t>
  </si>
  <si>
    <t>03</t>
  </si>
  <si>
    <t>Целевая статья расходов</t>
  </si>
  <si>
    <t>Вид рас-ходов</t>
  </si>
  <si>
    <t>ЖИЛИЩНО-КОММУНАЛЬНОЕ ХОЗЯЙСТВО</t>
  </si>
  <si>
    <t>ОБРАЗОВАНИЕ</t>
  </si>
  <si>
    <t>12</t>
  </si>
  <si>
    <t>Глава муниципального образования</t>
  </si>
  <si>
    <t>ОБЩЕГОСУДАРСТВЕННЫЕ   ВОПРОСЫ</t>
  </si>
  <si>
    <t>к решению Совета депутатов</t>
  </si>
  <si>
    <t>Условно утвержденные расходы</t>
  </si>
  <si>
    <t>Наименование главных распорядителей кредитов</t>
  </si>
  <si>
    <t>Подраздел</t>
  </si>
  <si>
    <t>НАЦИОНАЛЬНАЯ БЕЗОПАСНОСТЬ И ПРАВООХРАНИТЕЛЬНАЯ ДЕЯТЕЛЬНОСТЬ</t>
  </si>
  <si>
    <t>Другие вопросы в области культуры, кинематографии</t>
  </si>
  <si>
    <t>ФИЗИЧЕСКАЯ КУЛЬТУРА И СПОРТ</t>
  </si>
  <si>
    <t>11</t>
  </si>
  <si>
    <t>121</t>
  </si>
  <si>
    <t>122</t>
  </si>
  <si>
    <t>242</t>
  </si>
  <si>
    <t>244</t>
  </si>
  <si>
    <t>810</t>
  </si>
  <si>
    <t>870</t>
  </si>
  <si>
    <t>Резервные средства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</si>
  <si>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</si>
  <si>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</si>
  <si>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</si>
  <si>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</si>
  <si>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</si>
  <si>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</si>
  <si>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</si>
  <si>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</si>
  <si>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Капитальный ремонт и ремонт автомобильных дорог общего пользования населенных пунктов</t>
  </si>
  <si>
    <t>2015 год</t>
  </si>
  <si>
    <t>2016 год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</si>
  <si>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</si>
  <si>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</si>
  <si>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</si>
  <si>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</si>
  <si>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</si>
  <si>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</si>
  <si>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Иные межбюджетные трансферты</t>
  </si>
  <si>
    <t>540</t>
  </si>
  <si>
    <t>Екатеринославского сельсовета</t>
  </si>
  <si>
    <t>НАЦИОНАЛЬНАЯ ОБОРОНА</t>
  </si>
  <si>
    <t>Мобилизационная и вневойсковая подготовка</t>
  </si>
  <si>
    <t>Благоустройство</t>
  </si>
  <si>
    <t>Освещение дорог</t>
  </si>
  <si>
    <t>06</t>
  </si>
  <si>
    <t>7720000000</t>
  </si>
  <si>
    <t>7700000000</t>
  </si>
  <si>
    <t>7720000610</t>
  </si>
  <si>
    <t>20001S0820</t>
  </si>
  <si>
    <t>7730003010</t>
  </si>
  <si>
    <t>7730007530</t>
  </si>
  <si>
    <t>6,00</t>
  </si>
  <si>
    <t>5,00</t>
  </si>
  <si>
    <t>36,00</t>
  </si>
  <si>
    <t>175,00</t>
  </si>
  <si>
    <t>180,00</t>
  </si>
  <si>
    <t>48,00</t>
  </si>
  <si>
    <t xml:space="preserve"> Екатеринославский  сельсовет</t>
  </si>
  <si>
    <t>Функционирование высшего должностного лица субъекта РФ и  муниципального образования</t>
  </si>
  <si>
    <t>Расходы на выплаты персоналу государственных (муниципальных)органов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</si>
  <si>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</si>
  <si>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</si>
  <si>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</si>
  <si>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Иные закупки товаров, работ и услуг для  обеспечения государственных (муниципальных) нужд</t>
  </si>
  <si>
    <t>Закупка товаров, работ, услуг в сфере  информационно-коммуникационных технологий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</si>
  <si>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</si>
  <si>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</si>
  <si>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«Осуществление первичного воинского учета на территориях, где отсутствуют военные комиссариаты»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</si>
  <si>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</si>
  <si>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</si>
  <si>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Дорожное хозяйство</t>
  </si>
  <si>
    <t xml:space="preserve">Муниципальная программа «Устойчивое развитие сельских территорий Тюльганского района Оренбургской области на 2017 -  2020 годы» </t>
  </si>
  <si>
    <t>Основное мероприятие  "Проведение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образований"</t>
  </si>
  <si>
    <t>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</t>
  </si>
  <si>
    <t>Закупка товаров, работ, услуг в целях капитального ремонта государственного (муниципального) имущества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</si>
  <si>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</si>
  <si>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КУЛЬТУРА,  КИНЕМАТОГРАФИЯ</t>
  </si>
  <si>
    <t>Реализация единной политики в сфере  физической культуры и спорта ,средства районного бюджета и бюджета поселений</t>
  </si>
  <si>
    <t>ИТОГО</t>
  </si>
  <si>
    <t>ВСЕГО РАСХОДОВ</t>
  </si>
  <si>
    <t>Раз-дел</t>
  </si>
  <si>
    <t>129</t>
  </si>
  <si>
    <t>853</t>
  </si>
  <si>
    <t xml:space="preserve">Взносы по обязательному социальному страхованию на выплаты денежного содержания и иные выплаты работникам </t>
  </si>
  <si>
    <t>14</t>
  </si>
  <si>
    <t>5800100020</t>
  </si>
  <si>
    <t>Основное меропритие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</si>
  <si>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</si>
  <si>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мероприятие "Мероприятия в области коммунального хозяйства"</t>
  </si>
  <si>
    <t>Основное меропритие "Организация и содержание мест захоронения"</t>
  </si>
  <si>
    <t>Основное мероприятие "Прочие мероприятия по благоустройству"</t>
  </si>
  <si>
    <t>Основное мероприятие "Развитие молодежной политики  в сфере 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</si>
  <si>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молодежной политики  в сфере  физической культуры и спорта</t>
  </si>
  <si>
    <t>Развитие культурно-досуговой деятельности и народного творчества</t>
  </si>
  <si>
    <t>Основные мероприятие "Развитие 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</si>
  <si>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</si>
  <si>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</si>
  <si>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района""</t>
  </si>
  <si>
    <t>Другие вопросы в области национальной экономики</t>
  </si>
  <si>
    <t>Закупка товаров, работ и услуг для государственных(муниципальных) нужд</t>
  </si>
  <si>
    <t>Иные закупки товаров, работ и услуг для государственных(муниципальных) нужд</t>
  </si>
  <si>
    <t>Прочая закупка товаров, работ и услуг для государственных(муниципальных) нужд</t>
  </si>
  <si>
    <t>Другие вопросы в области национальной безопасности и правоохранительной деятельности</t>
  </si>
  <si>
    <t>Молодежная политика</t>
  </si>
  <si>
    <t>851</t>
  </si>
  <si>
    <t xml:space="preserve">Обеспечение пожарной безопасности </t>
  </si>
  <si>
    <t>Дорожное хозяйство (дорожные фонды)</t>
  </si>
  <si>
    <t>Коммунальное хозяйство</t>
  </si>
  <si>
    <t>Культура</t>
  </si>
  <si>
    <t>Физическая культура</t>
  </si>
  <si>
    <t>(тыс.руб)</t>
  </si>
  <si>
    <t>Осуществление деятельности групп хозяйственного обслуживания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</si>
  <si>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</si>
  <si>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 xml:space="preserve"> 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</si>
  <si>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Участие сельсоветов Тюльганского района в реализации проектов развития сельских поселений, основанных на местных инициативах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</si>
  <si>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</si>
  <si>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</si>
  <si>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</t>
  </si>
  <si>
    <t>630</t>
  </si>
  <si>
    <t>Субсидии (гранты в форме субсидий, не подлежащие казначейскому сопровождению)</t>
  </si>
  <si>
    <t>633</t>
  </si>
  <si>
    <t xml:space="preserve">Распределение бюджетных ассигнований  бюджета Екатеринославского сельсовета по разделам, подразделам, целевым статьям (муниципальным программам Екатеринославского сельсовета и непрограммным  направлениям деятельности), группам и подгруппам видов расходов классификации расходов  на 2020 год и на  плановый период 2021 и 2022 годов </t>
  </si>
  <si>
    <t>Приложение №7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</si>
  <si>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</t>
  </si>
  <si>
    <t>50 0 00 00000</t>
  </si>
  <si>
    <t>50 0 01 00000</t>
  </si>
  <si>
    <t>50 0 01 00010</t>
  </si>
  <si>
    <t>50 0 02 00000</t>
  </si>
  <si>
    <t>50 0 02 00010</t>
  </si>
  <si>
    <t>50 0 14 00000</t>
  </si>
  <si>
    <t>50 0 14 00010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</si>
  <si>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</si>
  <si>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</si>
  <si>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50 0 20 00000</t>
  </si>
  <si>
    <t>50 0 20 00010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</si>
  <si>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</si>
  <si>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</si>
  <si>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 "</t>
  </si>
  <si>
    <t>50 0 27 00000</t>
  </si>
  <si>
    <t>50 0 27 00010</t>
  </si>
  <si>
    <t>Осуществление мер по противодействию коррупции в границах поселения</t>
  </si>
  <si>
    <t>Муниципальная программа «Социально-экономическое развитие территории муниципального образования Екатеринославский сельсовет на 2020-2025 годы»</t>
  </si>
  <si>
    <t>50 0 15 00000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</si>
  <si>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</si>
  <si>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</si>
  <si>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</si>
  <si>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Резервный фонд местной администрации</t>
  </si>
  <si>
    <t>50 0 03 00000</t>
  </si>
  <si>
    <t>50 0 03 00010</t>
  </si>
  <si>
    <t>Муниципальная программа "Социально-экономическое развитие территории муниципального образования Екатеринославский сельсоветна 2020-2025 годы"</t>
  </si>
  <si>
    <t>50 0 26 00000</t>
  </si>
  <si>
    <t>50 0 26 51180</t>
  </si>
  <si>
    <t>Ведение первичного воинского учета</t>
  </si>
  <si>
    <t>Муниципальная программа «Обеспечение пожарной безопасности на территории сельсовета на 2020-2025 гг»</t>
  </si>
  <si>
    <t>51 0 00 00000</t>
  </si>
  <si>
    <t>51 0 01 00000</t>
  </si>
  <si>
    <t>51 0 01 00010</t>
  </si>
  <si>
    <t>Опашка (создание минерализованной полосы вокруг границ населенных пунктов на границе с лесными участками</t>
  </si>
  <si>
    <t>51 0 01 00020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</si>
  <si>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</si>
  <si>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52 0 00 00000</t>
  </si>
  <si>
    <t>52 0 01 00000</t>
  </si>
  <si>
    <t>52 0 01 00010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</si>
  <si>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</si>
  <si>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</si>
  <si>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>50 0 05 00000</t>
  </si>
  <si>
    <t>50 0 05 00010</t>
  </si>
  <si>
    <t>50 0 04 00010</t>
  </si>
  <si>
    <t>Муниципальная программа "Развитие системы градорегулирования муниципального образования Екатеринославский сельсовет Тюльганского района Оренбургской области "</t>
  </si>
  <si>
    <t>54 0 00 00000</t>
  </si>
  <si>
    <t>Основное мероприятие "Разработка,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муниципального образования Екатеринославский сельсовет Тюльганского райна Оренбургской области"</t>
  </si>
  <si>
    <t>Внесение изменений в градостроительную документацию</t>
  </si>
  <si>
    <t>54 0 01 00000</t>
  </si>
  <si>
    <t>54 0 01 S0010</t>
  </si>
  <si>
    <t>Основное мероприятие " 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использования территорий</t>
  </si>
  <si>
    <t>54 0 02 00000</t>
  </si>
  <si>
    <t>Внесение сведений о границах зон в ЕГРН</t>
  </si>
  <si>
    <t>54 0 02 S0820</t>
  </si>
  <si>
    <t>53 0 00 00000</t>
  </si>
  <si>
    <t>Основное мероприятие "Публикация информационных материалов по вопросам развития малого предпринимательства"</t>
  </si>
  <si>
    <t>53 0 01 00000</t>
  </si>
  <si>
    <t>Информационное обеспечение малого и среднего предпринимательства</t>
  </si>
  <si>
    <t>53 0 01 00010</t>
  </si>
  <si>
    <t xml:space="preserve">04 </t>
  </si>
  <si>
    <t>50 0  00 00000</t>
  </si>
  <si>
    <t>50 0 18 00000</t>
  </si>
  <si>
    <t>50 0 18 00010</t>
  </si>
  <si>
    <t>Муниципальная программа "Социально-экономическое развитие территории муниципального образованияЕкатеринославский сельсовет на 2020-2025 годы"</t>
  </si>
  <si>
    <t>50 0 06 00000</t>
  </si>
  <si>
    <t>50 0 06 00010</t>
  </si>
  <si>
    <t>Мероприятия по благоустройству муниципального образования</t>
  </si>
  <si>
    <t>50 0 07 00000</t>
  </si>
  <si>
    <t>50 0 07 00010</t>
  </si>
  <si>
    <t>50 0 П5 00000</t>
  </si>
  <si>
    <t>50 0 П5 S0990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</si>
  <si>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</si>
  <si>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50 0 08 00000</t>
  </si>
  <si>
    <t>50 0 08 00010</t>
  </si>
  <si>
    <t>Муниципальная программа "Социально-экономическое развитие территории муниципального образования Екатеринославский сельсовет  на 2020-2025 годы"</t>
  </si>
  <si>
    <t>50 0 10 00000</t>
  </si>
  <si>
    <t>50 0 10 00010</t>
  </si>
  <si>
    <t>50 0 12 00000</t>
  </si>
  <si>
    <t>50 0 12 00010</t>
  </si>
  <si>
    <t>50 0 13 00000</t>
  </si>
  <si>
    <t>50 0 13 000010</t>
  </si>
  <si>
    <t>50 0 09 00000</t>
  </si>
  <si>
    <t>50 0 09 00010</t>
  </si>
  <si>
    <t xml:space="preserve">Ремонт и содержание  дорог </t>
  </si>
  <si>
    <t>Основное мероприятие "Уличное освещение"</t>
  </si>
  <si>
    <t>50 0 04 00000</t>
  </si>
  <si>
    <t>2021г</t>
  </si>
  <si>
    <t>2022г</t>
  </si>
  <si>
    <t>2020г</t>
  </si>
  <si>
    <t>243</t>
  </si>
  <si>
    <t>Уплата налога на имущество организаций и земельного налога</t>
  </si>
  <si>
    <t>850</t>
  </si>
  <si>
    <t>50 0 15 00010</t>
  </si>
  <si>
    <t>Резервные фонды</t>
  </si>
  <si>
    <t>Основное мероприятие "Резервный фонд "</t>
  </si>
  <si>
    <t>Основное мероприятие "Укрепление системы  обеспечения пожарной безопасности на территории сельсовета 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</si>
  <si>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безопасночти в иных формах"</t>
  </si>
  <si>
    <t>Основное мероприятие «Ремонт и содержание автомобильных дорог общего пользования»</t>
  </si>
  <si>
    <t>Муниципальная программа "Развитие малого и среднего предпринимательства на территории муниципальных образований Тюльганского района Оренбургской области на 2020-2025 годы"</t>
  </si>
  <si>
    <t>Содержание мест захоронений</t>
  </si>
  <si>
    <t xml:space="preserve">      12. 2019 №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</si>
</sst>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000"/>
    <numFmt numFmtId="188" formatCode="0.000"/>
    <numFmt numFmtId="189" formatCode="0.00;[Red]0.00"/>
  </numFmts>
  <fonts count="6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i/>
      <sz val="12"/>
      <name val="Times New Roman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8"/>
      <name val="Times New Roman Cyr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4" fontId="10" fillId="33" borderId="12" xfId="0" applyNumberFormat="1" applyFont="1" applyFill="1" applyBorder="1" applyAlignment="1">
      <alignment horizontal="right" vertical="center"/>
    </xf>
    <xf numFmtId="4" fontId="10" fillId="33" borderId="14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49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4" fillId="35" borderId="12" xfId="0" applyFont="1" applyFill="1" applyBorder="1" applyAlignment="1">
      <alignment vertical="center" wrapText="1"/>
    </xf>
    <xf numFmtId="0" fontId="11" fillId="35" borderId="12" xfId="0" applyFont="1" applyFill="1" applyBorder="1" applyAlignment="1">
      <alignment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3" fillId="36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top" wrapText="1"/>
    </xf>
    <xf numFmtId="0" fontId="3" fillId="36" borderId="13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7" fillId="36" borderId="12" xfId="0" applyFont="1" applyFill="1" applyBorder="1" applyAlignment="1">
      <alignment wrapText="1"/>
    </xf>
    <xf numFmtId="0" fontId="17" fillId="32" borderId="13" xfId="0" applyFont="1" applyFill="1" applyBorder="1" applyAlignment="1">
      <alignment wrapText="1"/>
    </xf>
    <xf numFmtId="0" fontId="18" fillId="32" borderId="13" xfId="0" applyFont="1" applyFill="1" applyBorder="1" applyAlignment="1">
      <alignment wrapText="1"/>
    </xf>
    <xf numFmtId="0" fontId="19" fillId="32" borderId="13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5" fillId="36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right" vertical="center"/>
    </xf>
    <xf numFmtId="0" fontId="1" fillId="34" borderId="0" xfId="0" applyFont="1" applyFill="1" applyAlignment="1">
      <alignment/>
    </xf>
    <xf numFmtId="49" fontId="64" fillId="33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24" fillId="36" borderId="12" xfId="0" applyNumberFormat="1" applyFont="1" applyFill="1" applyBorder="1" applyAlignment="1">
      <alignment horizontal="center" vertical="center"/>
    </xf>
    <xf numFmtId="49" fontId="7" fillId="36" borderId="12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5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 horizontal="right" vertical="center"/>
    </xf>
    <xf numFmtId="49" fontId="3" fillId="36" borderId="12" xfId="0" applyNumberFormat="1" applyFont="1" applyFill="1" applyBorder="1" applyAlignment="1">
      <alignment horizontal="left" vertical="center"/>
    </xf>
    <xf numFmtId="0" fontId="2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4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188" fontId="5" fillId="33" borderId="12" xfId="0" applyNumberFormat="1" applyFont="1" applyFill="1" applyBorder="1" applyAlignment="1">
      <alignment/>
    </xf>
    <xf numFmtId="0" fontId="6" fillId="0" borderId="0" xfId="0" applyFont="1" applyAlignment="1">
      <alignment vertical="center" wrapText="1"/>
    </xf>
    <xf numFmtId="2" fontId="3" fillId="34" borderId="12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6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/>
    </xf>
    <xf numFmtId="189" fontId="3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89" fontId="3" fillId="36" borderId="12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justify" vertical="top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wrapText="1"/>
    </xf>
    <xf numFmtId="0" fontId="5" fillId="33" borderId="17" xfId="0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right" vertical="center"/>
    </xf>
    <xf numFmtId="2" fontId="2" fillId="33" borderId="12" xfId="0" applyNumberFormat="1" applyFont="1" applyFill="1" applyBorder="1" applyAlignment="1">
      <alignment horizontal="right" vertical="center"/>
    </xf>
    <xf numFmtId="2" fontId="5" fillId="33" borderId="12" xfId="0" applyNumberFormat="1" applyFont="1" applyFill="1" applyBorder="1" applyAlignment="1">
      <alignment horizontal="right"/>
    </xf>
    <xf numFmtId="0" fontId="28" fillId="0" borderId="17" xfId="0" applyFont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189" fontId="3" fillId="33" borderId="1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26" fillId="33" borderId="12" xfId="0" applyFont="1" applyFill="1" applyBorder="1" applyAlignment="1">
      <alignment wrapText="1"/>
    </xf>
    <xf numFmtId="0" fontId="26" fillId="33" borderId="12" xfId="0" applyFont="1" applyFill="1" applyBorder="1" applyAlignment="1">
      <alignment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right" vertical="center"/>
    </xf>
    <xf numFmtId="4" fontId="2" fillId="34" borderId="14" xfId="0" applyNumberFormat="1" applyFont="1" applyFill="1" applyBorder="1" applyAlignment="1">
      <alignment horizontal="right" vertical="center"/>
    </xf>
    <xf numFmtId="188" fontId="3" fillId="33" borderId="15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83</xdr:row>
      <xdr:rowOff>628650</xdr:rowOff>
    </xdr:from>
    <xdr:to>
      <xdr:col>1</xdr:col>
      <xdr:colOff>28575</xdr:colOff>
      <xdr:row>83</xdr:row>
      <xdr:rowOff>638175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57150" y="36737925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88</xdr:row>
      <xdr:rowOff>0</xdr:rowOff>
    </xdr:from>
    <xdr:to>
      <xdr:col>1</xdr:col>
      <xdr:colOff>66675</xdr:colOff>
      <xdr:row>88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 flipV="1">
          <a:off x="38100" y="3856672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89</xdr:row>
      <xdr:rowOff>9525</xdr:rowOff>
    </xdr:from>
    <xdr:to>
      <xdr:col>0</xdr:col>
      <xdr:colOff>4695825</xdr:colOff>
      <xdr:row>89</xdr:row>
      <xdr:rowOff>19050</xdr:rowOff>
    </xdr:to>
    <xdr:sp>
      <xdr:nvSpPr>
        <xdr:cNvPr id="3" name="Прямая соединительная линия 19"/>
        <xdr:cNvSpPr>
          <a:spLocks/>
        </xdr:cNvSpPr>
      </xdr:nvSpPr>
      <xdr:spPr>
        <a:xfrm>
          <a:off x="38100" y="385667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89</xdr:row>
      <xdr:rowOff>390525</xdr:rowOff>
    </xdr:from>
    <xdr:to>
      <xdr:col>1</xdr:col>
      <xdr:colOff>9525</xdr:colOff>
      <xdr:row>90</xdr:row>
      <xdr:rowOff>0</xdr:rowOff>
    </xdr:to>
    <xdr:sp>
      <xdr:nvSpPr>
        <xdr:cNvPr id="4" name="Прямая соединительная линия 21"/>
        <xdr:cNvSpPr>
          <a:spLocks/>
        </xdr:cNvSpPr>
      </xdr:nvSpPr>
      <xdr:spPr>
        <a:xfrm flipV="1">
          <a:off x="28575" y="3856672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90</xdr:row>
      <xdr:rowOff>390525</xdr:rowOff>
    </xdr:from>
    <xdr:to>
      <xdr:col>1</xdr:col>
      <xdr:colOff>47625</xdr:colOff>
      <xdr:row>91</xdr:row>
      <xdr:rowOff>0</xdr:rowOff>
    </xdr:to>
    <xdr:sp>
      <xdr:nvSpPr>
        <xdr:cNvPr id="5" name="Прямая соединительная линия 23"/>
        <xdr:cNvSpPr>
          <a:spLocks/>
        </xdr:cNvSpPr>
      </xdr:nvSpPr>
      <xdr:spPr>
        <a:xfrm flipV="1">
          <a:off x="9525" y="385667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85</xdr:row>
      <xdr:rowOff>9525</xdr:rowOff>
    </xdr:from>
    <xdr:to>
      <xdr:col>1</xdr:col>
      <xdr:colOff>19050</xdr:colOff>
      <xdr:row>85</xdr:row>
      <xdr:rowOff>19050</xdr:rowOff>
    </xdr:to>
    <xdr:sp>
      <xdr:nvSpPr>
        <xdr:cNvPr id="6" name="Прямая соединительная линия 14"/>
        <xdr:cNvSpPr>
          <a:spLocks/>
        </xdr:cNvSpPr>
      </xdr:nvSpPr>
      <xdr:spPr>
        <a:xfrm flipV="1">
          <a:off x="28575" y="37252275"/>
          <a:ext cx="469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86</xdr:row>
      <xdr:rowOff>9525</xdr:rowOff>
    </xdr:from>
    <xdr:to>
      <xdr:col>1</xdr:col>
      <xdr:colOff>0</xdr:colOff>
      <xdr:row>86</xdr:row>
      <xdr:rowOff>19050</xdr:rowOff>
    </xdr:to>
    <xdr:sp>
      <xdr:nvSpPr>
        <xdr:cNvPr id="7" name="Прямая соединительная линия 20"/>
        <xdr:cNvSpPr>
          <a:spLocks/>
        </xdr:cNvSpPr>
      </xdr:nvSpPr>
      <xdr:spPr>
        <a:xfrm>
          <a:off x="28575" y="37690425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87</xdr:row>
      <xdr:rowOff>9525</xdr:rowOff>
    </xdr:from>
    <xdr:to>
      <xdr:col>1</xdr:col>
      <xdr:colOff>28575</xdr:colOff>
      <xdr:row>87</xdr:row>
      <xdr:rowOff>28575</xdr:rowOff>
    </xdr:to>
    <xdr:sp>
      <xdr:nvSpPr>
        <xdr:cNvPr id="8" name="Прямая соединительная линия 26"/>
        <xdr:cNvSpPr>
          <a:spLocks/>
        </xdr:cNvSpPr>
      </xdr:nvSpPr>
      <xdr:spPr>
        <a:xfrm flipV="1">
          <a:off x="9525" y="38138100"/>
          <a:ext cx="4724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94</xdr:row>
      <xdr:rowOff>9525</xdr:rowOff>
    </xdr:from>
    <xdr:to>
      <xdr:col>0</xdr:col>
      <xdr:colOff>4695825</xdr:colOff>
      <xdr:row>94</xdr:row>
      <xdr:rowOff>19050</xdr:rowOff>
    </xdr:to>
    <xdr:sp>
      <xdr:nvSpPr>
        <xdr:cNvPr id="9" name="Прямая соединительная линия 16"/>
        <xdr:cNvSpPr>
          <a:spLocks/>
        </xdr:cNvSpPr>
      </xdr:nvSpPr>
      <xdr:spPr>
        <a:xfrm>
          <a:off x="38100" y="385667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94</xdr:row>
      <xdr:rowOff>247650</xdr:rowOff>
    </xdr:from>
    <xdr:to>
      <xdr:col>1</xdr:col>
      <xdr:colOff>9525</xdr:colOff>
      <xdr:row>95</xdr:row>
      <xdr:rowOff>0</xdr:rowOff>
    </xdr:to>
    <xdr:sp>
      <xdr:nvSpPr>
        <xdr:cNvPr id="10" name="Прямая соединительная линия 18"/>
        <xdr:cNvSpPr>
          <a:spLocks/>
        </xdr:cNvSpPr>
      </xdr:nvSpPr>
      <xdr:spPr>
        <a:xfrm flipV="1">
          <a:off x="28575" y="3856672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95</xdr:row>
      <xdr:rowOff>247650</xdr:rowOff>
    </xdr:from>
    <xdr:to>
      <xdr:col>1</xdr:col>
      <xdr:colOff>47625</xdr:colOff>
      <xdr:row>96</xdr:row>
      <xdr:rowOff>0</xdr:rowOff>
    </xdr:to>
    <xdr:sp>
      <xdr:nvSpPr>
        <xdr:cNvPr id="11" name="Прямая соединительная линия 22"/>
        <xdr:cNvSpPr>
          <a:spLocks/>
        </xdr:cNvSpPr>
      </xdr:nvSpPr>
      <xdr:spPr>
        <a:xfrm flipV="1">
          <a:off x="9525" y="385667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4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61.75390625" style="1" customWidth="1"/>
    <col min="2" max="2" width="4.875" style="1" customWidth="1"/>
    <col min="3" max="3" width="5.375" style="1" customWidth="1"/>
    <col min="4" max="4" width="13.375" style="1" customWidth="1"/>
    <col min="5" max="5" width="6.125" style="1" customWidth="1"/>
    <col min="6" max="6" width="11.25390625" style="1" customWidth="1"/>
    <col min="7" max="7" width="11.00390625" style="1" customWidth="1"/>
    <col min="8" max="8" width="12.00390625" style="1" customWidth="1"/>
    <col min="9" max="9" width="0.12890625" style="1" hidden="1" customWidth="1"/>
    <col min="10" max="10" width="0.37109375" style="1" hidden="1" customWidth="1"/>
    <col min="11" max="16384" width="9.125" style="1" customWidth="1"/>
  </cols>
  <sheetData>
    <row r="1" spans="3:10" ht="15.75">
      <c r="C1" s="4"/>
      <c r="D1" s="4" t="s">
        <v>134</v>
      </c>
      <c r="H1" s="5"/>
      <c r="I1" s="5"/>
      <c r="J1" s="5"/>
    </row>
    <row r="2" spans="3:10" ht="15.75">
      <c r="C2" s="3"/>
      <c r="D2" s="3" t="s">
        <v>17</v>
      </c>
      <c r="I2" s="6"/>
      <c r="J2" s="6"/>
    </row>
    <row r="3" spans="3:10" ht="15.75">
      <c r="C3" s="3"/>
      <c r="D3" s="3" t="s">
        <v>51</v>
      </c>
      <c r="I3" s="6"/>
      <c r="J3" s="6"/>
    </row>
    <row r="4" spans="3:10" ht="15.75">
      <c r="C4" s="2"/>
      <c r="D4" s="2" t="s">
        <v>236</v>
      </c>
      <c r="I4" s="6"/>
      <c r="J4" s="6"/>
    </row>
    <row r="5" spans="4:10" ht="2.25" customHeight="1">
      <c r="D5" s="2"/>
      <c r="E5" s="2"/>
      <c r="F5" s="2"/>
      <c r="G5" s="2"/>
      <c r="H5" s="2"/>
      <c r="I5" s="7"/>
      <c r="J5" s="7"/>
    </row>
    <row r="6" spans="1:18" ht="83.25" customHeight="1" thickBot="1">
      <c r="A6" s="160" t="s">
        <v>133</v>
      </c>
      <c r="B6" s="160"/>
      <c r="C6" s="160"/>
      <c r="D6" s="160"/>
      <c r="E6" s="160"/>
      <c r="F6" s="160"/>
      <c r="G6" s="160"/>
      <c r="H6" s="160"/>
      <c r="I6" s="159"/>
      <c r="J6" s="159"/>
      <c r="K6" s="159"/>
      <c r="L6" s="159"/>
      <c r="M6" s="159"/>
      <c r="N6" s="159"/>
      <c r="O6" s="159"/>
      <c r="P6" s="159"/>
      <c r="Q6" s="159"/>
      <c r="R6" s="159"/>
    </row>
    <row r="7" spans="1:18" ht="18.75" customHeight="1" thickBot="1">
      <c r="A7" s="161" t="s">
        <v>122</v>
      </c>
      <c r="B7" s="161"/>
      <c r="C7" s="161"/>
      <c r="D7" s="161"/>
      <c r="E7" s="161"/>
      <c r="F7" s="161"/>
      <c r="G7" s="161"/>
      <c r="H7" s="161"/>
      <c r="I7" s="130"/>
      <c r="J7" s="130"/>
      <c r="K7" s="130"/>
      <c r="L7" s="130"/>
      <c r="M7" s="130"/>
      <c r="N7" s="130"/>
      <c r="O7" s="130"/>
      <c r="P7" s="130"/>
      <c r="Q7" s="130"/>
      <c r="R7" s="130"/>
    </row>
    <row r="8" spans="1:10" ht="50.25" customHeight="1">
      <c r="A8" s="147" t="s">
        <v>19</v>
      </c>
      <c r="B8" s="129" t="s">
        <v>92</v>
      </c>
      <c r="C8" s="29" t="s">
        <v>20</v>
      </c>
      <c r="D8" s="29" t="s">
        <v>10</v>
      </c>
      <c r="E8" s="29" t="s">
        <v>11</v>
      </c>
      <c r="F8" s="148" t="s">
        <v>224</v>
      </c>
      <c r="G8" s="149" t="s">
        <v>222</v>
      </c>
      <c r="H8" s="29" t="s">
        <v>223</v>
      </c>
      <c r="I8" s="8" t="s">
        <v>41</v>
      </c>
      <c r="J8" s="9" t="s">
        <v>42</v>
      </c>
    </row>
    <row r="9" spans="1:10" ht="50.25" customHeight="1">
      <c r="A9" s="36" t="s">
        <v>69</v>
      </c>
      <c r="B9" s="129"/>
      <c r="C9" s="29"/>
      <c r="D9" s="29"/>
      <c r="E9" s="29"/>
      <c r="F9" s="158">
        <f>F193</f>
        <v>5495.050000000001</v>
      </c>
      <c r="G9" s="141">
        <f>G193</f>
        <v>4563.45</v>
      </c>
      <c r="H9" s="109">
        <f>H193</f>
        <v>4987.130000000001</v>
      </c>
      <c r="I9" s="29"/>
      <c r="J9" s="30"/>
    </row>
    <row r="10" spans="1:10" ht="18.75" customHeight="1">
      <c r="A10" s="45" t="s">
        <v>16</v>
      </c>
      <c r="B10" s="84" t="s">
        <v>1</v>
      </c>
      <c r="C10" s="72"/>
      <c r="D10" s="85"/>
      <c r="E10" s="85"/>
      <c r="F10" s="113">
        <f>SUM(F11+F19+F48+F54)</f>
        <v>2225.6500000000005</v>
      </c>
      <c r="G10" s="113">
        <f>SUM(G11+G19+G48+G54)</f>
        <v>2114.6500000000005</v>
      </c>
      <c r="H10" s="113">
        <f>SUM(H11+H19+H48+H54)</f>
        <v>2099.6500000000005</v>
      </c>
      <c r="I10" s="20">
        <v>943.2</v>
      </c>
      <c r="J10" s="28">
        <v>752.2</v>
      </c>
    </row>
    <row r="11" spans="1:10" ht="45.75" customHeight="1">
      <c r="A11" s="37" t="s">
        <v>70</v>
      </c>
      <c r="B11" s="79" t="s">
        <v>1</v>
      </c>
      <c r="C11" s="12" t="s">
        <v>2</v>
      </c>
      <c r="D11" s="89"/>
      <c r="E11" s="12"/>
      <c r="F11" s="109">
        <f aca="true" t="shared" si="0" ref="F11:H15">F12</f>
        <v>589</v>
      </c>
      <c r="G11" s="109">
        <f t="shared" si="0"/>
        <v>589</v>
      </c>
      <c r="H11" s="109">
        <f t="shared" si="0"/>
        <v>589</v>
      </c>
      <c r="I11" s="20"/>
      <c r="J11" s="28"/>
    </row>
    <row r="12" spans="1:10" ht="50.25" customHeight="1">
      <c r="A12" s="46" t="s">
        <v>135</v>
      </c>
      <c r="B12" s="67" t="s">
        <v>1</v>
      </c>
      <c r="C12" s="12" t="s">
        <v>2</v>
      </c>
      <c r="D12" s="86" t="s">
        <v>136</v>
      </c>
      <c r="E12" s="12"/>
      <c r="F12" s="109">
        <f t="shared" si="0"/>
        <v>589</v>
      </c>
      <c r="G12" s="109">
        <f t="shared" si="0"/>
        <v>589</v>
      </c>
      <c r="H12" s="109">
        <f t="shared" si="0"/>
        <v>589</v>
      </c>
      <c r="I12" s="20">
        <v>289</v>
      </c>
      <c r="J12" s="28">
        <v>261</v>
      </c>
    </row>
    <row r="13" spans="1:10" ht="42" customHeight="1">
      <c r="A13" s="38" t="s">
        <v>98</v>
      </c>
      <c r="B13" s="68" t="s">
        <v>1</v>
      </c>
      <c r="C13" s="13" t="s">
        <v>2</v>
      </c>
      <c r="D13" s="86" t="s">
        <v>137</v>
      </c>
      <c r="E13" s="13"/>
      <c r="F13" s="114">
        <f t="shared" si="0"/>
        <v>589</v>
      </c>
      <c r="G13" s="114">
        <f t="shared" si="0"/>
        <v>589</v>
      </c>
      <c r="H13" s="114">
        <f t="shared" si="0"/>
        <v>589</v>
      </c>
      <c r="I13" s="23">
        <v>289</v>
      </c>
      <c r="J13" s="24">
        <v>261</v>
      </c>
    </row>
    <row r="14" spans="1:10" ht="15.75">
      <c r="A14" s="42" t="s">
        <v>15</v>
      </c>
      <c r="B14" s="32" t="s">
        <v>1</v>
      </c>
      <c r="C14" s="12" t="s">
        <v>2</v>
      </c>
      <c r="D14" s="89" t="s">
        <v>138</v>
      </c>
      <c r="E14" s="12"/>
      <c r="F14" s="118">
        <f t="shared" si="0"/>
        <v>589</v>
      </c>
      <c r="G14" s="109">
        <f t="shared" si="0"/>
        <v>589</v>
      </c>
      <c r="H14" s="109">
        <f t="shared" si="0"/>
        <v>589</v>
      </c>
      <c r="I14" s="25">
        <v>289</v>
      </c>
      <c r="J14" s="26">
        <v>261</v>
      </c>
    </row>
    <row r="15" spans="1:10" ht="75">
      <c r="A15" s="39" t="s">
        <v>43</v>
      </c>
      <c r="B15" s="69" t="s">
        <v>1</v>
      </c>
      <c r="C15" s="11" t="s">
        <v>2</v>
      </c>
      <c r="D15" s="88" t="s">
        <v>138</v>
      </c>
      <c r="E15" s="11" t="s">
        <v>32</v>
      </c>
      <c r="F15" s="119">
        <f t="shared" si="0"/>
        <v>589</v>
      </c>
      <c r="G15" s="112">
        <f t="shared" si="0"/>
        <v>589</v>
      </c>
      <c r="H15" s="110">
        <f t="shared" si="0"/>
        <v>589</v>
      </c>
      <c r="I15" s="25">
        <v>289</v>
      </c>
      <c r="J15" s="26">
        <v>261</v>
      </c>
    </row>
    <row r="16" spans="1:10" ht="30">
      <c r="A16" s="40" t="s">
        <v>71</v>
      </c>
      <c r="B16" s="70" t="s">
        <v>1</v>
      </c>
      <c r="C16" s="11" t="s">
        <v>2</v>
      </c>
      <c r="D16" s="88" t="s">
        <v>138</v>
      </c>
      <c r="E16" s="11" t="s">
        <v>33</v>
      </c>
      <c r="F16" s="119">
        <f>F17+F18</f>
        <v>589</v>
      </c>
      <c r="G16" s="112">
        <f>G17+G18</f>
        <v>589</v>
      </c>
      <c r="H16" s="110">
        <f>H17+H18</f>
        <v>589</v>
      </c>
      <c r="I16" s="25">
        <v>289</v>
      </c>
      <c r="J16" s="26">
        <v>261</v>
      </c>
    </row>
    <row r="17" spans="1:10" ht="30" customHeight="1">
      <c r="A17" s="41" t="s">
        <v>72</v>
      </c>
      <c r="B17" s="70" t="s">
        <v>1</v>
      </c>
      <c r="C17" s="11" t="s">
        <v>2</v>
      </c>
      <c r="D17" s="88" t="s">
        <v>138</v>
      </c>
      <c r="E17" s="11" t="s">
        <v>25</v>
      </c>
      <c r="F17" s="119">
        <v>452</v>
      </c>
      <c r="G17" s="112">
        <v>452</v>
      </c>
      <c r="H17" s="110">
        <v>452</v>
      </c>
      <c r="I17" s="25">
        <v>289</v>
      </c>
      <c r="J17" s="26">
        <v>261</v>
      </c>
    </row>
    <row r="18" spans="1:10" ht="45">
      <c r="A18" s="17" t="s">
        <v>73</v>
      </c>
      <c r="B18" s="70" t="s">
        <v>1</v>
      </c>
      <c r="C18" s="11" t="s">
        <v>2</v>
      </c>
      <c r="D18" s="88" t="s">
        <v>138</v>
      </c>
      <c r="E18" s="11" t="s">
        <v>93</v>
      </c>
      <c r="F18" s="119">
        <v>137</v>
      </c>
      <c r="G18" s="112">
        <v>137</v>
      </c>
      <c r="H18" s="110">
        <v>137</v>
      </c>
      <c r="I18" s="20">
        <v>647</v>
      </c>
      <c r="J18" s="28">
        <v>484</v>
      </c>
    </row>
    <row r="19" spans="1:10" ht="42.75">
      <c r="A19" s="37" t="s">
        <v>74</v>
      </c>
      <c r="B19" s="68" t="s">
        <v>1</v>
      </c>
      <c r="C19" s="12" t="s">
        <v>4</v>
      </c>
      <c r="D19" s="89"/>
      <c r="E19" s="12"/>
      <c r="F19" s="118">
        <f>F20</f>
        <v>1592.8500000000001</v>
      </c>
      <c r="G19" s="109">
        <f>G20</f>
        <v>1481.8500000000001</v>
      </c>
      <c r="H19" s="109">
        <f>H20</f>
        <v>1466.8500000000001</v>
      </c>
      <c r="I19" s="20"/>
      <c r="J19" s="28"/>
    </row>
    <row r="20" spans="1:10" ht="45" customHeight="1">
      <c r="A20" s="46" t="s">
        <v>135</v>
      </c>
      <c r="B20" s="70" t="s">
        <v>1</v>
      </c>
      <c r="C20" s="12" t="s">
        <v>4</v>
      </c>
      <c r="D20" s="89" t="s">
        <v>136</v>
      </c>
      <c r="E20" s="11"/>
      <c r="F20" s="118">
        <f>SUM(F22+F36+F40+F44)</f>
        <v>1592.8500000000001</v>
      </c>
      <c r="G20" s="109">
        <f>SUM(G22,G36,G40,G44)</f>
        <v>1481.8500000000001</v>
      </c>
      <c r="H20" s="109">
        <f>SUM(H22,H36,H40,H44)</f>
        <v>1466.8500000000001</v>
      </c>
      <c r="I20" s="20">
        <v>647</v>
      </c>
      <c r="J20" s="28">
        <v>484</v>
      </c>
    </row>
    <row r="21" spans="1:10" ht="30">
      <c r="A21" s="42" t="s">
        <v>99</v>
      </c>
      <c r="B21" s="32" t="s">
        <v>1</v>
      </c>
      <c r="C21" s="13" t="s">
        <v>4</v>
      </c>
      <c r="D21" s="86" t="s">
        <v>139</v>
      </c>
      <c r="E21" s="13"/>
      <c r="F21" s="120">
        <f>F22</f>
        <v>1531</v>
      </c>
      <c r="G21" s="114">
        <f>G22</f>
        <v>1405</v>
      </c>
      <c r="H21" s="114">
        <f>H22</f>
        <v>1405</v>
      </c>
      <c r="I21" s="25">
        <v>6</v>
      </c>
      <c r="J21" s="26">
        <v>6</v>
      </c>
    </row>
    <row r="22" spans="1:10" ht="15.75">
      <c r="A22" s="131" t="s">
        <v>6</v>
      </c>
      <c r="B22" s="69" t="s">
        <v>1</v>
      </c>
      <c r="C22" s="15" t="s">
        <v>4</v>
      </c>
      <c r="D22" s="87" t="s">
        <v>140</v>
      </c>
      <c r="E22" s="15"/>
      <c r="F22" s="125">
        <f>SUM(F23,F28,F32)</f>
        <v>1531</v>
      </c>
      <c r="G22" s="116">
        <f>SUM(G23,G28,G32)</f>
        <v>1405</v>
      </c>
      <c r="H22" s="116">
        <f>SUM(H23,H28,H32)</f>
        <v>1405</v>
      </c>
      <c r="I22" s="25">
        <v>118</v>
      </c>
      <c r="J22" s="26">
        <v>64</v>
      </c>
    </row>
    <row r="23" spans="1:10" ht="75">
      <c r="A23" s="39" t="s">
        <v>43</v>
      </c>
      <c r="B23" s="69" t="s">
        <v>1</v>
      </c>
      <c r="C23" s="11" t="s">
        <v>4</v>
      </c>
      <c r="D23" s="88" t="s">
        <v>140</v>
      </c>
      <c r="E23" s="11" t="s">
        <v>32</v>
      </c>
      <c r="F23" s="119">
        <f>F24</f>
        <v>1055</v>
      </c>
      <c r="G23" s="112">
        <f>G24</f>
        <v>1055</v>
      </c>
      <c r="H23" s="110">
        <f>H24</f>
        <v>1055</v>
      </c>
      <c r="I23" s="25">
        <v>57</v>
      </c>
      <c r="J23" s="26">
        <v>28</v>
      </c>
    </row>
    <row r="24" spans="1:10" ht="30">
      <c r="A24" s="40" t="s">
        <v>71</v>
      </c>
      <c r="B24" s="71" t="s">
        <v>1</v>
      </c>
      <c r="C24" s="10" t="s">
        <v>4</v>
      </c>
      <c r="D24" s="88" t="s">
        <v>140</v>
      </c>
      <c r="E24" s="10" t="s">
        <v>33</v>
      </c>
      <c r="F24" s="121">
        <f>SUM(F25+F26+F27)</f>
        <v>1055</v>
      </c>
      <c r="G24" s="110">
        <f>SUM(G25+G26+G27)</f>
        <v>1055</v>
      </c>
      <c r="H24" s="110">
        <f>SUM(H25+H26+H27)</f>
        <v>1055</v>
      </c>
      <c r="I24" s="25">
        <v>61</v>
      </c>
      <c r="J24" s="26">
        <v>36</v>
      </c>
    </row>
    <row r="25" spans="1:10" s="31" customFormat="1" ht="15.75">
      <c r="A25" s="41" t="s">
        <v>72</v>
      </c>
      <c r="B25" s="70" t="s">
        <v>1</v>
      </c>
      <c r="C25" s="15" t="s">
        <v>4</v>
      </c>
      <c r="D25" s="88" t="s">
        <v>140</v>
      </c>
      <c r="E25" s="71" t="s">
        <v>25</v>
      </c>
      <c r="F25" s="121">
        <v>806</v>
      </c>
      <c r="G25" s="110">
        <v>806</v>
      </c>
      <c r="H25" s="110">
        <v>806</v>
      </c>
      <c r="I25" s="21">
        <v>2</v>
      </c>
      <c r="J25" s="22">
        <v>2</v>
      </c>
    </row>
    <row r="26" spans="1:10" ht="30">
      <c r="A26" s="40" t="s">
        <v>44</v>
      </c>
      <c r="B26" s="70" t="s">
        <v>1</v>
      </c>
      <c r="C26" s="11" t="s">
        <v>4</v>
      </c>
      <c r="D26" s="88" t="s">
        <v>140</v>
      </c>
      <c r="E26" s="11" t="s">
        <v>26</v>
      </c>
      <c r="F26" s="119" t="s">
        <v>63</v>
      </c>
      <c r="G26" s="112" t="s">
        <v>63</v>
      </c>
      <c r="H26" s="110">
        <v>6</v>
      </c>
      <c r="I26" s="25">
        <v>2</v>
      </c>
      <c r="J26" s="26">
        <v>2</v>
      </c>
    </row>
    <row r="27" spans="1:10" ht="45">
      <c r="A27" s="17" t="s">
        <v>73</v>
      </c>
      <c r="B27" s="70" t="s">
        <v>1</v>
      </c>
      <c r="C27" s="11" t="s">
        <v>4</v>
      </c>
      <c r="D27" s="88" t="s">
        <v>140</v>
      </c>
      <c r="E27" s="11" t="s">
        <v>93</v>
      </c>
      <c r="F27" s="119">
        <v>243</v>
      </c>
      <c r="G27" s="112">
        <v>243</v>
      </c>
      <c r="H27" s="110">
        <v>243</v>
      </c>
      <c r="I27" s="25">
        <v>2</v>
      </c>
      <c r="J27" s="26">
        <v>2</v>
      </c>
    </row>
    <row r="28" spans="1:10" ht="30">
      <c r="A28" s="40" t="s">
        <v>45</v>
      </c>
      <c r="B28" s="70" t="s">
        <v>1</v>
      </c>
      <c r="C28" s="10" t="s">
        <v>4</v>
      </c>
      <c r="D28" s="88" t="s">
        <v>140</v>
      </c>
      <c r="E28" s="10" t="s">
        <v>34</v>
      </c>
      <c r="F28" s="121">
        <f>F29</f>
        <v>461</v>
      </c>
      <c r="G28" s="110">
        <v>340</v>
      </c>
      <c r="H28" s="110">
        <f>H29</f>
        <v>340</v>
      </c>
      <c r="I28" s="20">
        <v>16</v>
      </c>
      <c r="J28" s="28">
        <v>16</v>
      </c>
    </row>
    <row r="29" spans="1:10" ht="30">
      <c r="A29" s="40" t="s">
        <v>75</v>
      </c>
      <c r="B29" s="71" t="s">
        <v>1</v>
      </c>
      <c r="C29" s="10" t="s">
        <v>4</v>
      </c>
      <c r="D29" s="88" t="s">
        <v>140</v>
      </c>
      <c r="E29" s="10" t="s">
        <v>35</v>
      </c>
      <c r="F29" s="121">
        <f>SUM(F30,F31)</f>
        <v>461</v>
      </c>
      <c r="G29" s="110">
        <f>SUM(G30,G31)</f>
        <v>340</v>
      </c>
      <c r="H29" s="110">
        <f>SUM(H30,H31)</f>
        <v>340</v>
      </c>
      <c r="I29" s="23">
        <v>16</v>
      </c>
      <c r="J29" s="24">
        <v>16</v>
      </c>
    </row>
    <row r="30" spans="1:10" ht="30">
      <c r="A30" s="52" t="s">
        <v>76</v>
      </c>
      <c r="B30" s="11" t="s">
        <v>1</v>
      </c>
      <c r="C30" s="11" t="s">
        <v>4</v>
      </c>
      <c r="D30" s="88" t="s">
        <v>140</v>
      </c>
      <c r="E30" s="11" t="s">
        <v>27</v>
      </c>
      <c r="F30" s="119">
        <v>106</v>
      </c>
      <c r="G30" s="112">
        <v>95</v>
      </c>
      <c r="H30" s="110">
        <v>95</v>
      </c>
      <c r="I30" s="25">
        <v>16</v>
      </c>
      <c r="J30" s="26">
        <v>16</v>
      </c>
    </row>
    <row r="31" spans="1:10" ht="30">
      <c r="A31" s="40" t="s">
        <v>47</v>
      </c>
      <c r="B31" s="70" t="s">
        <v>1</v>
      </c>
      <c r="C31" s="11" t="s">
        <v>4</v>
      </c>
      <c r="D31" s="88" t="s">
        <v>140</v>
      </c>
      <c r="E31" s="11" t="s">
        <v>28</v>
      </c>
      <c r="F31" s="119">
        <v>355</v>
      </c>
      <c r="G31" s="112">
        <v>245</v>
      </c>
      <c r="H31" s="110">
        <v>245</v>
      </c>
      <c r="I31" s="20">
        <v>2.2</v>
      </c>
      <c r="J31" s="28">
        <v>2.2</v>
      </c>
    </row>
    <row r="32" spans="1:10" ht="15.75">
      <c r="A32" s="40" t="s">
        <v>37</v>
      </c>
      <c r="B32" s="70" t="s">
        <v>1</v>
      </c>
      <c r="C32" s="11" t="s">
        <v>4</v>
      </c>
      <c r="D32" s="88" t="s">
        <v>140</v>
      </c>
      <c r="E32" s="11" t="s">
        <v>36</v>
      </c>
      <c r="F32" s="119">
        <f>F33</f>
        <v>15</v>
      </c>
      <c r="G32" s="112">
        <f>G33</f>
        <v>10</v>
      </c>
      <c r="H32" s="110">
        <f>H33</f>
        <v>10</v>
      </c>
      <c r="I32" s="25">
        <v>2.2</v>
      </c>
      <c r="J32" s="26">
        <v>2.2</v>
      </c>
    </row>
    <row r="33" spans="1:10" ht="15.75">
      <c r="A33" s="40" t="s">
        <v>48</v>
      </c>
      <c r="B33" s="70" t="s">
        <v>1</v>
      </c>
      <c r="C33" s="11" t="s">
        <v>4</v>
      </c>
      <c r="D33" s="88" t="s">
        <v>140</v>
      </c>
      <c r="E33" s="11" t="s">
        <v>227</v>
      </c>
      <c r="F33" s="119">
        <f>SUM(F34,F35)</f>
        <v>15</v>
      </c>
      <c r="G33" s="112">
        <f>SUM(G34,G35)</f>
        <v>10</v>
      </c>
      <c r="H33" s="110">
        <f>SUM(H34,H35)</f>
        <v>10</v>
      </c>
      <c r="I33" s="25"/>
      <c r="J33" s="26"/>
    </row>
    <row r="34" spans="1:10" ht="15.75">
      <c r="A34" s="40" t="s">
        <v>226</v>
      </c>
      <c r="B34" s="70" t="s">
        <v>1</v>
      </c>
      <c r="C34" s="11" t="s">
        <v>4</v>
      </c>
      <c r="D34" s="88" t="s">
        <v>140</v>
      </c>
      <c r="E34" s="11" t="s">
        <v>116</v>
      </c>
      <c r="F34" s="119">
        <v>10</v>
      </c>
      <c r="G34" s="112">
        <v>5</v>
      </c>
      <c r="H34" s="110">
        <v>5</v>
      </c>
      <c r="I34" s="25">
        <v>2.2</v>
      </c>
      <c r="J34" s="26">
        <v>2.2</v>
      </c>
    </row>
    <row r="35" spans="1:10" ht="19.5" customHeight="1">
      <c r="A35" s="40" t="s">
        <v>77</v>
      </c>
      <c r="B35" s="70" t="s">
        <v>1</v>
      </c>
      <c r="C35" s="11" t="s">
        <v>4</v>
      </c>
      <c r="D35" s="88" t="s">
        <v>140</v>
      </c>
      <c r="E35" s="11" t="s">
        <v>94</v>
      </c>
      <c r="F35" s="119">
        <v>5</v>
      </c>
      <c r="G35" s="112">
        <v>5</v>
      </c>
      <c r="H35" s="110">
        <v>5</v>
      </c>
      <c r="I35" s="25">
        <v>2.2</v>
      </c>
      <c r="J35" s="26">
        <v>2.2</v>
      </c>
    </row>
    <row r="36" spans="1:10" ht="89.25" customHeight="1">
      <c r="A36" s="144" t="s">
        <v>143</v>
      </c>
      <c r="B36" s="132" t="s">
        <v>1</v>
      </c>
      <c r="C36" s="33" t="s">
        <v>4</v>
      </c>
      <c r="D36" s="86" t="s">
        <v>141</v>
      </c>
      <c r="E36" s="33"/>
      <c r="F36" s="126">
        <f aca="true" t="shared" si="1" ref="F36:H38">F37</f>
        <v>21.4</v>
      </c>
      <c r="G36" s="127">
        <f t="shared" si="1"/>
        <v>21.4</v>
      </c>
      <c r="H36" s="114">
        <f t="shared" si="1"/>
        <v>21.4</v>
      </c>
      <c r="I36" s="25"/>
      <c r="J36" s="26"/>
    </row>
    <row r="37" spans="1:10" ht="79.5" customHeight="1">
      <c r="A37" s="40" t="s">
        <v>144</v>
      </c>
      <c r="B37" s="70" t="s">
        <v>1</v>
      </c>
      <c r="C37" s="11" t="s">
        <v>4</v>
      </c>
      <c r="D37" s="88" t="s">
        <v>142</v>
      </c>
      <c r="E37" s="11"/>
      <c r="F37" s="119">
        <f t="shared" si="1"/>
        <v>21.4</v>
      </c>
      <c r="G37" s="112">
        <f t="shared" si="1"/>
        <v>21.4</v>
      </c>
      <c r="H37" s="110">
        <f t="shared" si="1"/>
        <v>21.4</v>
      </c>
      <c r="I37" s="25"/>
      <c r="J37" s="26"/>
    </row>
    <row r="38" spans="1:10" ht="19.5" customHeight="1">
      <c r="A38" s="40" t="s">
        <v>38</v>
      </c>
      <c r="B38" s="70" t="s">
        <v>1</v>
      </c>
      <c r="C38" s="11" t="s">
        <v>4</v>
      </c>
      <c r="D38" s="88" t="s">
        <v>142</v>
      </c>
      <c r="E38" s="11" t="s">
        <v>39</v>
      </c>
      <c r="F38" s="119">
        <f t="shared" si="1"/>
        <v>21.4</v>
      </c>
      <c r="G38" s="112">
        <f t="shared" si="1"/>
        <v>21.4</v>
      </c>
      <c r="H38" s="110">
        <f t="shared" si="1"/>
        <v>21.4</v>
      </c>
      <c r="I38" s="25"/>
      <c r="J38" s="26"/>
    </row>
    <row r="39" spans="1:10" ht="19.5" customHeight="1">
      <c r="A39" s="40" t="s">
        <v>49</v>
      </c>
      <c r="B39" s="70" t="s">
        <v>1</v>
      </c>
      <c r="C39" s="11" t="s">
        <v>4</v>
      </c>
      <c r="D39" s="88" t="s">
        <v>142</v>
      </c>
      <c r="E39" s="11" t="s">
        <v>50</v>
      </c>
      <c r="F39" s="119">
        <v>21.4</v>
      </c>
      <c r="G39" s="112">
        <v>21.4</v>
      </c>
      <c r="H39" s="110">
        <v>21.4</v>
      </c>
      <c r="I39" s="25"/>
      <c r="J39" s="26"/>
    </row>
    <row r="40" spans="1:10" ht="78.75" customHeight="1">
      <c r="A40" s="43" t="s">
        <v>147</v>
      </c>
      <c r="B40" s="32" t="s">
        <v>1</v>
      </c>
      <c r="C40" s="13" t="s">
        <v>4</v>
      </c>
      <c r="D40" s="86" t="s">
        <v>145</v>
      </c>
      <c r="E40" s="13"/>
      <c r="F40" s="120">
        <f aca="true" t="shared" si="2" ref="F40:H42">F41</f>
        <v>0</v>
      </c>
      <c r="G40" s="114">
        <f t="shared" si="2"/>
        <v>15</v>
      </c>
      <c r="H40" s="114">
        <f t="shared" si="2"/>
        <v>0</v>
      </c>
      <c r="I40" s="25"/>
      <c r="J40" s="26"/>
    </row>
    <row r="41" spans="1:10" ht="21" customHeight="1">
      <c r="A41" s="49" t="s">
        <v>148</v>
      </c>
      <c r="B41" s="70" t="s">
        <v>1</v>
      </c>
      <c r="C41" s="11" t="s">
        <v>4</v>
      </c>
      <c r="D41" s="88" t="s">
        <v>146</v>
      </c>
      <c r="E41" s="11"/>
      <c r="F41" s="119">
        <f t="shared" si="2"/>
        <v>0</v>
      </c>
      <c r="G41" s="112">
        <f t="shared" si="2"/>
        <v>15</v>
      </c>
      <c r="H41" s="110">
        <f t="shared" si="2"/>
        <v>0</v>
      </c>
      <c r="I41" s="25"/>
      <c r="J41" s="26"/>
    </row>
    <row r="42" spans="1:10" ht="15.75" customHeight="1">
      <c r="A42" s="40" t="s">
        <v>38</v>
      </c>
      <c r="B42" s="70" t="s">
        <v>1</v>
      </c>
      <c r="C42" s="11" t="s">
        <v>4</v>
      </c>
      <c r="D42" s="88" t="s">
        <v>146</v>
      </c>
      <c r="E42" s="11"/>
      <c r="F42" s="119">
        <f t="shared" si="2"/>
        <v>0</v>
      </c>
      <c r="G42" s="112">
        <f t="shared" si="2"/>
        <v>15</v>
      </c>
      <c r="H42" s="110">
        <f t="shared" si="2"/>
        <v>0</v>
      </c>
      <c r="I42" s="25"/>
      <c r="J42" s="26"/>
    </row>
    <row r="43" spans="1:10" ht="20.25" customHeight="1">
      <c r="A43" s="40" t="s">
        <v>49</v>
      </c>
      <c r="B43" s="70" t="s">
        <v>1</v>
      </c>
      <c r="C43" s="11" t="s">
        <v>4</v>
      </c>
      <c r="D43" s="88" t="s">
        <v>146</v>
      </c>
      <c r="E43" s="11"/>
      <c r="F43" s="119">
        <v>0</v>
      </c>
      <c r="G43" s="112">
        <v>15</v>
      </c>
      <c r="H43" s="110">
        <v>0</v>
      </c>
      <c r="I43" s="25"/>
      <c r="J43" s="26"/>
    </row>
    <row r="44" spans="1:10" ht="84" customHeight="1">
      <c r="A44" s="108" t="s">
        <v>149</v>
      </c>
      <c r="B44" s="33" t="s">
        <v>1</v>
      </c>
      <c r="C44" s="33" t="s">
        <v>4</v>
      </c>
      <c r="D44" s="86" t="s">
        <v>150</v>
      </c>
      <c r="E44" s="33"/>
      <c r="F44" s="126">
        <f aca="true" t="shared" si="3" ref="F44:H46">F45</f>
        <v>40.45</v>
      </c>
      <c r="G44" s="127">
        <f t="shared" si="3"/>
        <v>40.45</v>
      </c>
      <c r="H44" s="114">
        <f t="shared" si="3"/>
        <v>40.45</v>
      </c>
      <c r="I44" s="25"/>
      <c r="J44" s="26"/>
    </row>
    <row r="45" spans="1:10" ht="31.5" customHeight="1">
      <c r="A45" s="52" t="s">
        <v>152</v>
      </c>
      <c r="B45" s="11" t="s">
        <v>1</v>
      </c>
      <c r="C45" s="11" t="s">
        <v>4</v>
      </c>
      <c r="D45" s="88" t="s">
        <v>151</v>
      </c>
      <c r="E45" s="11"/>
      <c r="F45" s="119">
        <f t="shared" si="3"/>
        <v>40.45</v>
      </c>
      <c r="G45" s="112">
        <f t="shared" si="3"/>
        <v>40.45</v>
      </c>
      <c r="H45" s="110">
        <f t="shared" si="3"/>
        <v>40.45</v>
      </c>
      <c r="I45" s="25"/>
      <c r="J45" s="26"/>
    </row>
    <row r="46" spans="1:10" ht="20.25" customHeight="1">
      <c r="A46" s="40" t="s">
        <v>38</v>
      </c>
      <c r="B46" s="10" t="s">
        <v>1</v>
      </c>
      <c r="C46" s="10" t="s">
        <v>4</v>
      </c>
      <c r="D46" s="88" t="s">
        <v>151</v>
      </c>
      <c r="E46" s="10" t="s">
        <v>39</v>
      </c>
      <c r="F46" s="121">
        <f t="shared" si="3"/>
        <v>40.45</v>
      </c>
      <c r="G46" s="110">
        <f t="shared" si="3"/>
        <v>40.45</v>
      </c>
      <c r="H46" s="110">
        <f t="shared" si="3"/>
        <v>40.45</v>
      </c>
      <c r="I46" s="25"/>
      <c r="J46" s="26"/>
    </row>
    <row r="47" spans="1:10" ht="24" customHeight="1">
      <c r="A47" s="40" t="s">
        <v>49</v>
      </c>
      <c r="B47" s="10" t="s">
        <v>1</v>
      </c>
      <c r="C47" s="10" t="s">
        <v>4</v>
      </c>
      <c r="D47" s="88" t="s">
        <v>151</v>
      </c>
      <c r="E47" s="10" t="s">
        <v>50</v>
      </c>
      <c r="F47" s="121">
        <v>40.45</v>
      </c>
      <c r="G47" s="110">
        <v>40.45</v>
      </c>
      <c r="H47" s="110">
        <v>40.45</v>
      </c>
      <c r="I47" s="25"/>
      <c r="J47" s="26"/>
    </row>
    <row r="48" spans="1:10" ht="54" customHeight="1">
      <c r="A48" s="105" t="s">
        <v>78</v>
      </c>
      <c r="B48" s="77" t="s">
        <v>1</v>
      </c>
      <c r="C48" s="12" t="s">
        <v>56</v>
      </c>
      <c r="D48" s="89"/>
      <c r="E48" s="12"/>
      <c r="F48" s="118">
        <f aca="true" t="shared" si="4" ref="F48:H52">F49</f>
        <v>38.8</v>
      </c>
      <c r="G48" s="109">
        <f t="shared" si="4"/>
        <v>38.8</v>
      </c>
      <c r="H48" s="109">
        <f t="shared" si="4"/>
        <v>38.8</v>
      </c>
      <c r="I48" s="20">
        <v>5</v>
      </c>
      <c r="J48" s="28">
        <v>5</v>
      </c>
    </row>
    <row r="49" spans="1:10" ht="45">
      <c r="A49" s="43" t="s">
        <v>153</v>
      </c>
      <c r="B49" s="68" t="s">
        <v>1</v>
      </c>
      <c r="C49" s="12" t="s">
        <v>56</v>
      </c>
      <c r="D49" s="89" t="s">
        <v>136</v>
      </c>
      <c r="E49" s="34"/>
      <c r="F49" s="118">
        <f t="shared" si="4"/>
        <v>38.8</v>
      </c>
      <c r="G49" s="109">
        <f t="shared" si="4"/>
        <v>38.8</v>
      </c>
      <c r="H49" s="109">
        <f t="shared" si="4"/>
        <v>38.8</v>
      </c>
      <c r="I49" s="20">
        <v>5</v>
      </c>
      <c r="J49" s="28">
        <v>5</v>
      </c>
    </row>
    <row r="50" spans="1:10" ht="71.25">
      <c r="A50" s="94" t="s">
        <v>155</v>
      </c>
      <c r="B50" s="68" t="s">
        <v>1</v>
      </c>
      <c r="C50" s="12" t="s">
        <v>56</v>
      </c>
      <c r="D50" s="89" t="s">
        <v>154</v>
      </c>
      <c r="E50" s="12"/>
      <c r="F50" s="118">
        <f t="shared" si="4"/>
        <v>38.8</v>
      </c>
      <c r="G50" s="109">
        <f t="shared" si="4"/>
        <v>38.8</v>
      </c>
      <c r="H50" s="109">
        <f t="shared" si="4"/>
        <v>38.8</v>
      </c>
      <c r="I50" s="25">
        <v>5</v>
      </c>
      <c r="J50" s="26">
        <v>5</v>
      </c>
    </row>
    <row r="51" spans="1:10" ht="15.75">
      <c r="A51" s="44" t="s">
        <v>156</v>
      </c>
      <c r="B51" s="71" t="s">
        <v>1</v>
      </c>
      <c r="C51" s="11" t="s">
        <v>56</v>
      </c>
      <c r="D51" s="88" t="s">
        <v>228</v>
      </c>
      <c r="E51" s="11"/>
      <c r="F51" s="121">
        <f t="shared" si="4"/>
        <v>38.8</v>
      </c>
      <c r="G51" s="110">
        <f t="shared" si="4"/>
        <v>38.8</v>
      </c>
      <c r="H51" s="110">
        <f t="shared" si="4"/>
        <v>38.8</v>
      </c>
      <c r="I51" s="25">
        <v>5</v>
      </c>
      <c r="J51" s="26">
        <v>5</v>
      </c>
    </row>
    <row r="52" spans="1:10" ht="15.75">
      <c r="A52" s="40" t="s">
        <v>38</v>
      </c>
      <c r="B52" s="71" t="s">
        <v>1</v>
      </c>
      <c r="C52" s="11" t="s">
        <v>56</v>
      </c>
      <c r="D52" s="88" t="s">
        <v>154</v>
      </c>
      <c r="E52" s="11" t="s">
        <v>39</v>
      </c>
      <c r="F52" s="121">
        <f t="shared" si="4"/>
        <v>38.8</v>
      </c>
      <c r="G52" s="110">
        <f t="shared" si="4"/>
        <v>38.8</v>
      </c>
      <c r="H52" s="110">
        <f t="shared" si="4"/>
        <v>38.8</v>
      </c>
      <c r="I52" s="20">
        <v>66.9</v>
      </c>
      <c r="J52" s="28">
        <v>63.9</v>
      </c>
    </row>
    <row r="53" spans="1:10" ht="15.75">
      <c r="A53" s="40" t="s">
        <v>49</v>
      </c>
      <c r="B53" s="70" t="s">
        <v>1</v>
      </c>
      <c r="C53" s="10" t="s">
        <v>56</v>
      </c>
      <c r="D53" s="88" t="s">
        <v>154</v>
      </c>
      <c r="E53" s="11" t="s">
        <v>50</v>
      </c>
      <c r="F53" s="121">
        <v>38.8</v>
      </c>
      <c r="G53" s="110">
        <v>38.8</v>
      </c>
      <c r="H53" s="110">
        <v>38.8</v>
      </c>
      <c r="I53" s="20">
        <v>66.9</v>
      </c>
      <c r="J53" s="28">
        <v>63.9</v>
      </c>
    </row>
    <row r="54" spans="1:10" ht="15.75">
      <c r="A54" s="61" t="s">
        <v>229</v>
      </c>
      <c r="B54" s="68" t="s">
        <v>1</v>
      </c>
      <c r="C54" s="12" t="s">
        <v>24</v>
      </c>
      <c r="D54" s="89"/>
      <c r="E54" s="12"/>
      <c r="F54" s="118" t="str">
        <f aca="true" t="shared" si="5" ref="F54:H58">F55</f>
        <v>5,00</v>
      </c>
      <c r="G54" s="109" t="str">
        <f t="shared" si="5"/>
        <v>5,00</v>
      </c>
      <c r="H54" s="109" t="str">
        <f t="shared" si="5"/>
        <v>5,00</v>
      </c>
      <c r="I54" s="20"/>
      <c r="J54" s="28"/>
    </row>
    <row r="55" spans="1:10" ht="43.5">
      <c r="A55" s="61" t="s">
        <v>157</v>
      </c>
      <c r="B55" s="77" t="s">
        <v>1</v>
      </c>
      <c r="C55" s="12" t="s">
        <v>24</v>
      </c>
      <c r="D55" s="89" t="s">
        <v>136</v>
      </c>
      <c r="E55" s="34"/>
      <c r="F55" s="118" t="str">
        <f t="shared" si="5"/>
        <v>5,00</v>
      </c>
      <c r="G55" s="109" t="str">
        <f t="shared" si="5"/>
        <v>5,00</v>
      </c>
      <c r="H55" s="109" t="str">
        <f t="shared" si="5"/>
        <v>5,00</v>
      </c>
      <c r="I55" s="20"/>
      <c r="J55" s="28"/>
    </row>
    <row r="56" spans="1:10" ht="27.75" customHeight="1">
      <c r="A56" s="61" t="s">
        <v>230</v>
      </c>
      <c r="B56" s="77" t="s">
        <v>1</v>
      </c>
      <c r="C56" s="12" t="s">
        <v>24</v>
      </c>
      <c r="D56" s="89" t="s">
        <v>159</v>
      </c>
      <c r="E56" s="34"/>
      <c r="F56" s="118" t="str">
        <f t="shared" si="5"/>
        <v>5,00</v>
      </c>
      <c r="G56" s="109" t="str">
        <f t="shared" si="5"/>
        <v>5,00</v>
      </c>
      <c r="H56" s="109" t="str">
        <f t="shared" si="5"/>
        <v>5,00</v>
      </c>
      <c r="I56" s="20"/>
      <c r="J56" s="28"/>
    </row>
    <row r="57" spans="1:10" ht="15.75">
      <c r="A57" s="37" t="s">
        <v>158</v>
      </c>
      <c r="B57" s="77" t="s">
        <v>1</v>
      </c>
      <c r="C57" s="12" t="s">
        <v>24</v>
      </c>
      <c r="D57" s="89" t="s">
        <v>160</v>
      </c>
      <c r="E57" s="34"/>
      <c r="F57" s="122" t="str">
        <f t="shared" si="5"/>
        <v>5,00</v>
      </c>
      <c r="G57" s="111" t="str">
        <f t="shared" si="5"/>
        <v>5,00</v>
      </c>
      <c r="H57" s="111" t="str">
        <f t="shared" si="5"/>
        <v>5,00</v>
      </c>
      <c r="I57" s="20">
        <v>66.9</v>
      </c>
      <c r="J57" s="28">
        <v>63.9</v>
      </c>
    </row>
    <row r="58" spans="1:10" ht="15.75">
      <c r="A58" s="40" t="s">
        <v>37</v>
      </c>
      <c r="B58" s="71" t="s">
        <v>1</v>
      </c>
      <c r="C58" s="10" t="s">
        <v>24</v>
      </c>
      <c r="D58" s="88" t="s">
        <v>160</v>
      </c>
      <c r="E58" s="11" t="s">
        <v>36</v>
      </c>
      <c r="F58" s="119" t="str">
        <f t="shared" si="5"/>
        <v>5,00</v>
      </c>
      <c r="G58" s="112" t="str">
        <f t="shared" si="5"/>
        <v>5,00</v>
      </c>
      <c r="H58" s="112" t="str">
        <f t="shared" si="5"/>
        <v>5,00</v>
      </c>
      <c r="I58" s="25">
        <v>53.4</v>
      </c>
      <c r="J58" s="26">
        <v>53.4</v>
      </c>
    </row>
    <row r="59" spans="1:10" ht="15.75">
      <c r="A59" s="41" t="s">
        <v>31</v>
      </c>
      <c r="B59" s="70" t="s">
        <v>1</v>
      </c>
      <c r="C59" s="10" t="s">
        <v>24</v>
      </c>
      <c r="D59" s="88" t="s">
        <v>160</v>
      </c>
      <c r="E59" s="11" t="s">
        <v>30</v>
      </c>
      <c r="F59" s="119" t="s">
        <v>64</v>
      </c>
      <c r="G59" s="112" t="s">
        <v>64</v>
      </c>
      <c r="H59" s="112" t="s">
        <v>64</v>
      </c>
      <c r="I59" s="25">
        <v>53.4</v>
      </c>
      <c r="J59" s="26">
        <v>53.4</v>
      </c>
    </row>
    <row r="60" spans="1:10" ht="15.75">
      <c r="A60" s="45" t="s">
        <v>52</v>
      </c>
      <c r="B60" s="72" t="s">
        <v>2</v>
      </c>
      <c r="C60" s="72"/>
      <c r="D60" s="91"/>
      <c r="E60" s="72"/>
      <c r="F60" s="128">
        <f>F61</f>
        <v>92.1</v>
      </c>
      <c r="G60" s="113">
        <f>G61</f>
        <v>92.7</v>
      </c>
      <c r="H60" s="113">
        <f>H61</f>
        <v>95.1</v>
      </c>
      <c r="I60" s="25"/>
      <c r="J60" s="26"/>
    </row>
    <row r="61" spans="1:10" ht="15.75">
      <c r="A61" s="46" t="s">
        <v>53</v>
      </c>
      <c r="B61" s="12" t="s">
        <v>2</v>
      </c>
      <c r="C61" s="12" t="s">
        <v>9</v>
      </c>
      <c r="D61" s="89"/>
      <c r="E61" s="12"/>
      <c r="F61" s="118">
        <f>F63</f>
        <v>92.1</v>
      </c>
      <c r="G61" s="109">
        <f>G62</f>
        <v>92.7</v>
      </c>
      <c r="H61" s="109">
        <f>H62</f>
        <v>95.1</v>
      </c>
      <c r="I61" s="25">
        <v>13.5</v>
      </c>
      <c r="J61" s="26">
        <v>10.5</v>
      </c>
    </row>
    <row r="62" spans="1:10" ht="43.5">
      <c r="A62" s="61" t="s">
        <v>161</v>
      </c>
      <c r="B62" s="67" t="s">
        <v>2</v>
      </c>
      <c r="C62" s="12" t="s">
        <v>9</v>
      </c>
      <c r="D62" s="89" t="s">
        <v>136</v>
      </c>
      <c r="E62" s="12"/>
      <c r="F62" s="118">
        <f>F63</f>
        <v>92.1</v>
      </c>
      <c r="G62" s="109">
        <f>G63</f>
        <v>92.7</v>
      </c>
      <c r="H62" s="109">
        <f>H63</f>
        <v>95.1</v>
      </c>
      <c r="I62" s="25">
        <v>13.5</v>
      </c>
      <c r="J62" s="26">
        <v>10.5</v>
      </c>
    </row>
    <row r="63" spans="1:10" ht="45">
      <c r="A63" s="133" t="s">
        <v>79</v>
      </c>
      <c r="B63" s="134" t="s">
        <v>2</v>
      </c>
      <c r="C63" s="13" t="s">
        <v>9</v>
      </c>
      <c r="D63" s="86" t="s">
        <v>162</v>
      </c>
      <c r="E63" s="33"/>
      <c r="F63" s="126">
        <f>SUM(F64,F68)</f>
        <v>92.1</v>
      </c>
      <c r="G63" s="127">
        <f>SUM(G64,G68)</f>
        <v>92.7</v>
      </c>
      <c r="H63" s="127">
        <f>SUM(H64,H68)</f>
        <v>95.1</v>
      </c>
      <c r="I63" s="20">
        <v>32.1</v>
      </c>
      <c r="J63" s="28">
        <v>52.2</v>
      </c>
    </row>
    <row r="64" spans="1:10" ht="30" customHeight="1">
      <c r="A64" s="151" t="s">
        <v>164</v>
      </c>
      <c r="B64" s="73" t="s">
        <v>2</v>
      </c>
      <c r="C64" s="10" t="s">
        <v>9</v>
      </c>
      <c r="D64" s="88" t="s">
        <v>163</v>
      </c>
      <c r="E64" s="11" t="s">
        <v>32</v>
      </c>
      <c r="F64" s="119">
        <f>F65</f>
        <v>89</v>
      </c>
      <c r="G64" s="112">
        <f>G65</f>
        <v>89</v>
      </c>
      <c r="H64" s="112">
        <f>H65</f>
        <v>89</v>
      </c>
      <c r="I64" s="20">
        <v>2.1</v>
      </c>
      <c r="J64" s="28">
        <v>2.2</v>
      </c>
    </row>
    <row r="65" spans="1:10" ht="30">
      <c r="A65" s="40" t="s">
        <v>71</v>
      </c>
      <c r="B65" s="74" t="s">
        <v>2</v>
      </c>
      <c r="C65" s="10" t="s">
        <v>9</v>
      </c>
      <c r="D65" s="88" t="s">
        <v>163</v>
      </c>
      <c r="E65" s="10" t="s">
        <v>33</v>
      </c>
      <c r="F65" s="121">
        <f>SUM(F66,F67)</f>
        <v>89</v>
      </c>
      <c r="G65" s="110">
        <f>SUM(G66,G67)</f>
        <v>89</v>
      </c>
      <c r="H65" s="110">
        <f>SUM(H66,H67)</f>
        <v>89</v>
      </c>
      <c r="I65" s="25">
        <v>2.1</v>
      </c>
      <c r="J65" s="26">
        <v>2.2</v>
      </c>
    </row>
    <row r="66" spans="1:10" ht="15.75">
      <c r="A66" s="41" t="s">
        <v>72</v>
      </c>
      <c r="B66" s="73" t="s">
        <v>2</v>
      </c>
      <c r="C66" s="10" t="s">
        <v>9</v>
      </c>
      <c r="D66" s="88" t="s">
        <v>163</v>
      </c>
      <c r="E66" s="10" t="s">
        <v>25</v>
      </c>
      <c r="F66" s="121">
        <v>68</v>
      </c>
      <c r="G66" s="110">
        <v>68</v>
      </c>
      <c r="H66" s="110">
        <v>68</v>
      </c>
      <c r="I66" s="25">
        <v>2.1</v>
      </c>
      <c r="J66" s="26">
        <v>2.2</v>
      </c>
    </row>
    <row r="67" spans="1:10" ht="30">
      <c r="A67" s="17" t="s">
        <v>95</v>
      </c>
      <c r="B67" s="73" t="s">
        <v>2</v>
      </c>
      <c r="C67" s="10" t="s">
        <v>9</v>
      </c>
      <c r="D67" s="88" t="s">
        <v>163</v>
      </c>
      <c r="E67" s="10" t="s">
        <v>93</v>
      </c>
      <c r="F67" s="121">
        <v>21</v>
      </c>
      <c r="G67" s="110">
        <v>21</v>
      </c>
      <c r="H67" s="110">
        <v>21</v>
      </c>
      <c r="I67" s="20">
        <v>30</v>
      </c>
      <c r="J67" s="28">
        <v>50</v>
      </c>
    </row>
    <row r="68" spans="1:10" ht="30">
      <c r="A68" s="17" t="s">
        <v>45</v>
      </c>
      <c r="B68" s="73" t="s">
        <v>2</v>
      </c>
      <c r="C68" s="10" t="s">
        <v>9</v>
      </c>
      <c r="D68" s="88" t="s">
        <v>163</v>
      </c>
      <c r="E68" s="10" t="s">
        <v>34</v>
      </c>
      <c r="F68" s="121">
        <f aca="true" t="shared" si="6" ref="F68:H69">F69</f>
        <v>3.1</v>
      </c>
      <c r="G68" s="110">
        <f t="shared" si="6"/>
        <v>3.7</v>
      </c>
      <c r="H68" s="110">
        <f t="shared" si="6"/>
        <v>6.1</v>
      </c>
      <c r="I68" s="20">
        <v>30</v>
      </c>
      <c r="J68" s="28">
        <v>50</v>
      </c>
    </row>
    <row r="69" spans="1:10" ht="30">
      <c r="A69" s="40" t="s">
        <v>80</v>
      </c>
      <c r="B69" s="73" t="s">
        <v>2</v>
      </c>
      <c r="C69" s="10" t="s">
        <v>9</v>
      </c>
      <c r="D69" s="88" t="s">
        <v>163</v>
      </c>
      <c r="E69" s="10" t="s">
        <v>35</v>
      </c>
      <c r="F69" s="121">
        <f t="shared" si="6"/>
        <v>3.1</v>
      </c>
      <c r="G69" s="110">
        <f t="shared" si="6"/>
        <v>3.7</v>
      </c>
      <c r="H69" s="110">
        <f t="shared" si="6"/>
        <v>6.1</v>
      </c>
      <c r="I69" s="20">
        <v>30</v>
      </c>
      <c r="J69" s="28">
        <v>50</v>
      </c>
    </row>
    <row r="70" spans="1:10" ht="30">
      <c r="A70" s="40" t="s">
        <v>47</v>
      </c>
      <c r="B70" s="73" t="s">
        <v>2</v>
      </c>
      <c r="C70" s="10" t="s">
        <v>9</v>
      </c>
      <c r="D70" s="88" t="s">
        <v>163</v>
      </c>
      <c r="E70" s="10" t="s">
        <v>28</v>
      </c>
      <c r="F70" s="121">
        <v>3.1</v>
      </c>
      <c r="G70" s="110">
        <v>3.7</v>
      </c>
      <c r="H70" s="110">
        <v>6.1</v>
      </c>
      <c r="I70" s="20">
        <v>30</v>
      </c>
      <c r="J70" s="28">
        <v>50</v>
      </c>
    </row>
    <row r="71" spans="1:10" ht="28.5">
      <c r="A71" s="48" t="s">
        <v>21</v>
      </c>
      <c r="B71" s="98" t="s">
        <v>9</v>
      </c>
      <c r="C71" s="72"/>
      <c r="D71" s="91"/>
      <c r="E71" s="72"/>
      <c r="F71" s="128">
        <f>SUM(F72,F83)</f>
        <v>325</v>
      </c>
      <c r="G71" s="113">
        <f>SUM(G72,G83)</f>
        <v>140</v>
      </c>
      <c r="H71" s="113">
        <f>SUM(H72,H83)</f>
        <v>140</v>
      </c>
      <c r="I71" s="20">
        <v>30</v>
      </c>
      <c r="J71" s="28">
        <v>50</v>
      </c>
    </row>
    <row r="72" spans="1:10" ht="22.5" customHeight="1">
      <c r="A72" s="135" t="s">
        <v>117</v>
      </c>
      <c r="B72" s="67" t="s">
        <v>9</v>
      </c>
      <c r="C72" s="12" t="s">
        <v>8</v>
      </c>
      <c r="D72" s="89"/>
      <c r="E72" s="12"/>
      <c r="F72" s="118">
        <f>F73</f>
        <v>320</v>
      </c>
      <c r="G72" s="109">
        <f>G73</f>
        <v>130</v>
      </c>
      <c r="H72" s="109">
        <f>H73</f>
        <v>130</v>
      </c>
      <c r="I72" s="25"/>
      <c r="J72" s="26"/>
    </row>
    <row r="73" spans="1:11" ht="34.5" customHeight="1">
      <c r="A73" s="95" t="s">
        <v>165</v>
      </c>
      <c r="B73" s="12" t="s">
        <v>9</v>
      </c>
      <c r="C73" s="12" t="s">
        <v>8</v>
      </c>
      <c r="D73" s="89" t="s">
        <v>166</v>
      </c>
      <c r="E73" s="12"/>
      <c r="F73" s="118">
        <f>SUM(F74,F79)</f>
        <v>320</v>
      </c>
      <c r="G73" s="109">
        <f>SUM(G74,G79)</f>
        <v>130</v>
      </c>
      <c r="H73" s="109">
        <f>SUM(H74,H79)</f>
        <v>130</v>
      </c>
      <c r="I73" s="35">
        <v>359</v>
      </c>
      <c r="J73" s="80">
        <v>298</v>
      </c>
      <c r="K73" s="81"/>
    </row>
    <row r="74" spans="1:10" ht="50.25" customHeight="1">
      <c r="A74" s="62" t="s">
        <v>231</v>
      </c>
      <c r="B74" s="75" t="s">
        <v>9</v>
      </c>
      <c r="C74" s="10" t="s">
        <v>8</v>
      </c>
      <c r="D74" s="88" t="s">
        <v>167</v>
      </c>
      <c r="E74" s="10"/>
      <c r="F74" s="121">
        <f aca="true" t="shared" si="7" ref="F74:H77">F75</f>
        <v>300</v>
      </c>
      <c r="G74" s="110">
        <f t="shared" si="7"/>
        <v>100</v>
      </c>
      <c r="H74" s="110">
        <f t="shared" si="7"/>
        <v>100</v>
      </c>
      <c r="I74" s="20">
        <v>264</v>
      </c>
      <c r="J74" s="28">
        <v>203</v>
      </c>
    </row>
    <row r="75" spans="1:10" ht="46.5" customHeight="1">
      <c r="A75" s="62" t="s">
        <v>232</v>
      </c>
      <c r="B75" s="71" t="s">
        <v>9</v>
      </c>
      <c r="C75" s="10" t="s">
        <v>8</v>
      </c>
      <c r="D75" s="88" t="s">
        <v>168</v>
      </c>
      <c r="E75" s="10"/>
      <c r="F75" s="121">
        <f t="shared" si="7"/>
        <v>300</v>
      </c>
      <c r="G75" s="110">
        <f t="shared" si="7"/>
        <v>100</v>
      </c>
      <c r="H75" s="110">
        <f t="shared" si="7"/>
        <v>100</v>
      </c>
      <c r="I75" s="25">
        <v>120</v>
      </c>
      <c r="J75" s="26">
        <v>100</v>
      </c>
    </row>
    <row r="76" spans="1:10" ht="35.25" customHeight="1">
      <c r="A76" s="40" t="s">
        <v>127</v>
      </c>
      <c r="B76" s="71" t="s">
        <v>9</v>
      </c>
      <c r="C76" s="10" t="s">
        <v>8</v>
      </c>
      <c r="D76" s="88" t="s">
        <v>168</v>
      </c>
      <c r="E76" s="10" t="s">
        <v>128</v>
      </c>
      <c r="F76" s="121">
        <f t="shared" si="7"/>
        <v>300</v>
      </c>
      <c r="G76" s="110">
        <f t="shared" si="7"/>
        <v>100</v>
      </c>
      <c r="H76" s="110">
        <f t="shared" si="7"/>
        <v>100</v>
      </c>
      <c r="I76" s="25">
        <v>120</v>
      </c>
      <c r="J76" s="26">
        <v>100</v>
      </c>
    </row>
    <row r="77" spans="1:10" ht="35.25" customHeight="1">
      <c r="A77" s="40" t="s">
        <v>129</v>
      </c>
      <c r="B77" s="70" t="s">
        <v>9</v>
      </c>
      <c r="C77" s="10" t="s">
        <v>8</v>
      </c>
      <c r="D77" s="88" t="s">
        <v>168</v>
      </c>
      <c r="E77" s="10" t="s">
        <v>130</v>
      </c>
      <c r="F77" s="121">
        <f t="shared" si="7"/>
        <v>300</v>
      </c>
      <c r="G77" s="110">
        <f t="shared" si="7"/>
        <v>100</v>
      </c>
      <c r="H77" s="110">
        <f t="shared" si="7"/>
        <v>100</v>
      </c>
      <c r="I77" s="25">
        <v>120</v>
      </c>
      <c r="J77" s="26">
        <v>100</v>
      </c>
    </row>
    <row r="78" spans="1:10" ht="48" customHeight="1">
      <c r="A78" s="40" t="s">
        <v>131</v>
      </c>
      <c r="B78" s="70" t="s">
        <v>9</v>
      </c>
      <c r="C78" s="10" t="s">
        <v>8</v>
      </c>
      <c r="D78" s="88" t="s">
        <v>168</v>
      </c>
      <c r="E78" s="10" t="s">
        <v>132</v>
      </c>
      <c r="F78" s="121">
        <v>300</v>
      </c>
      <c r="G78" s="110">
        <v>100</v>
      </c>
      <c r="H78" s="110">
        <v>100</v>
      </c>
      <c r="I78" s="25">
        <v>120</v>
      </c>
      <c r="J78" s="26">
        <v>100</v>
      </c>
    </row>
    <row r="79" spans="1:10" ht="48" customHeight="1">
      <c r="A79" s="40" t="s">
        <v>169</v>
      </c>
      <c r="B79" s="70" t="s">
        <v>9</v>
      </c>
      <c r="C79" s="10" t="s">
        <v>8</v>
      </c>
      <c r="D79" s="88" t="s">
        <v>170</v>
      </c>
      <c r="E79" s="10"/>
      <c r="F79" s="121">
        <f aca="true" t="shared" si="8" ref="F79:H81">F80</f>
        <v>20</v>
      </c>
      <c r="G79" s="110">
        <f t="shared" si="8"/>
        <v>30</v>
      </c>
      <c r="H79" s="110">
        <f t="shared" si="8"/>
        <v>30</v>
      </c>
      <c r="I79" s="25"/>
      <c r="J79" s="26"/>
    </row>
    <row r="80" spans="1:10" ht="48" customHeight="1">
      <c r="A80" s="17" t="s">
        <v>45</v>
      </c>
      <c r="B80" s="70" t="s">
        <v>9</v>
      </c>
      <c r="C80" s="10" t="s">
        <v>8</v>
      </c>
      <c r="D80" s="88" t="s">
        <v>170</v>
      </c>
      <c r="E80" s="10" t="s">
        <v>34</v>
      </c>
      <c r="F80" s="121">
        <f t="shared" si="8"/>
        <v>20</v>
      </c>
      <c r="G80" s="110">
        <f t="shared" si="8"/>
        <v>30</v>
      </c>
      <c r="H80" s="110">
        <f t="shared" si="8"/>
        <v>30</v>
      </c>
      <c r="I80" s="25"/>
      <c r="J80" s="26"/>
    </row>
    <row r="81" spans="1:10" ht="48" customHeight="1">
      <c r="A81" s="40" t="s">
        <v>80</v>
      </c>
      <c r="B81" s="70" t="s">
        <v>9</v>
      </c>
      <c r="C81" s="10" t="s">
        <v>8</v>
      </c>
      <c r="D81" s="88" t="s">
        <v>170</v>
      </c>
      <c r="E81" s="10" t="s">
        <v>35</v>
      </c>
      <c r="F81" s="121">
        <f t="shared" si="8"/>
        <v>20</v>
      </c>
      <c r="G81" s="110">
        <f t="shared" si="8"/>
        <v>30</v>
      </c>
      <c r="H81" s="110">
        <f t="shared" si="8"/>
        <v>30</v>
      </c>
      <c r="I81" s="25"/>
      <c r="J81" s="26"/>
    </row>
    <row r="82" spans="1:10" ht="48" customHeight="1">
      <c r="A82" s="40" t="s">
        <v>47</v>
      </c>
      <c r="B82" s="70" t="s">
        <v>9</v>
      </c>
      <c r="C82" s="10" t="s">
        <v>8</v>
      </c>
      <c r="D82" s="88" t="s">
        <v>170</v>
      </c>
      <c r="E82" s="10" t="s">
        <v>28</v>
      </c>
      <c r="F82" s="121">
        <v>20</v>
      </c>
      <c r="G82" s="110">
        <v>30</v>
      </c>
      <c r="H82" s="110">
        <v>30</v>
      </c>
      <c r="I82" s="25"/>
      <c r="J82" s="26"/>
    </row>
    <row r="83" spans="1:10" ht="43.5" customHeight="1">
      <c r="A83" s="61" t="s">
        <v>114</v>
      </c>
      <c r="B83" s="68" t="s">
        <v>9</v>
      </c>
      <c r="C83" s="12" t="s">
        <v>96</v>
      </c>
      <c r="D83" s="88"/>
      <c r="E83" s="11"/>
      <c r="F83" s="118">
        <f aca="true" t="shared" si="9" ref="F83:H87">F84</f>
        <v>5</v>
      </c>
      <c r="G83" s="109">
        <f t="shared" si="9"/>
        <v>10</v>
      </c>
      <c r="H83" s="109">
        <f t="shared" si="9"/>
        <v>10</v>
      </c>
      <c r="I83" s="25"/>
      <c r="J83" s="26"/>
    </row>
    <row r="84" spans="1:10" ht="51" customHeight="1">
      <c r="A84" s="95" t="s">
        <v>171</v>
      </c>
      <c r="B84" s="77" t="s">
        <v>9</v>
      </c>
      <c r="C84" s="34" t="s">
        <v>96</v>
      </c>
      <c r="D84" s="89" t="s">
        <v>172</v>
      </c>
      <c r="E84" s="34"/>
      <c r="F84" s="122">
        <f t="shared" si="9"/>
        <v>5</v>
      </c>
      <c r="G84" s="111">
        <f t="shared" si="9"/>
        <v>10</v>
      </c>
      <c r="H84" s="111">
        <f t="shared" si="9"/>
        <v>10</v>
      </c>
      <c r="I84" s="25">
        <v>144</v>
      </c>
      <c r="J84" s="26">
        <v>103</v>
      </c>
    </row>
    <row r="85" spans="1:10" ht="38.25" customHeight="1">
      <c r="A85" s="136" t="s">
        <v>175</v>
      </c>
      <c r="B85" s="13" t="s">
        <v>9</v>
      </c>
      <c r="C85" s="33" t="s">
        <v>96</v>
      </c>
      <c r="D85" s="86" t="s">
        <v>173</v>
      </c>
      <c r="E85" s="33"/>
      <c r="F85" s="126">
        <f t="shared" si="9"/>
        <v>5</v>
      </c>
      <c r="G85" s="127">
        <f t="shared" si="9"/>
        <v>10</v>
      </c>
      <c r="H85" s="127">
        <f t="shared" si="9"/>
        <v>10</v>
      </c>
      <c r="I85" s="20">
        <v>95</v>
      </c>
      <c r="J85" s="28">
        <v>95</v>
      </c>
    </row>
    <row r="86" spans="1:10" ht="34.5" customHeight="1">
      <c r="A86" s="49" t="s">
        <v>176</v>
      </c>
      <c r="B86" s="70" t="s">
        <v>9</v>
      </c>
      <c r="C86" s="11" t="s">
        <v>96</v>
      </c>
      <c r="D86" s="88" t="s">
        <v>174</v>
      </c>
      <c r="E86" s="11"/>
      <c r="F86" s="119">
        <f t="shared" si="9"/>
        <v>5</v>
      </c>
      <c r="G86" s="112">
        <f t="shared" si="9"/>
        <v>10</v>
      </c>
      <c r="H86" s="112">
        <f t="shared" si="9"/>
        <v>10</v>
      </c>
      <c r="I86" s="25">
        <v>95</v>
      </c>
      <c r="J86" s="26">
        <v>95</v>
      </c>
    </row>
    <row r="87" spans="1:10" ht="35.25" customHeight="1">
      <c r="A87" s="49" t="s">
        <v>45</v>
      </c>
      <c r="B87" s="70" t="s">
        <v>9</v>
      </c>
      <c r="C87" s="11" t="s">
        <v>96</v>
      </c>
      <c r="D87" s="88" t="s">
        <v>174</v>
      </c>
      <c r="E87" s="11" t="s">
        <v>34</v>
      </c>
      <c r="F87" s="119">
        <f t="shared" si="9"/>
        <v>5</v>
      </c>
      <c r="G87" s="112">
        <f t="shared" si="9"/>
        <v>10</v>
      </c>
      <c r="H87" s="112">
        <f t="shared" si="9"/>
        <v>10</v>
      </c>
      <c r="I87" s="25">
        <v>95</v>
      </c>
      <c r="J87" s="26">
        <v>95</v>
      </c>
    </row>
    <row r="88" spans="1:10" ht="34.5" customHeight="1">
      <c r="A88" s="40" t="s">
        <v>75</v>
      </c>
      <c r="B88" s="70" t="s">
        <v>9</v>
      </c>
      <c r="C88" s="11" t="s">
        <v>96</v>
      </c>
      <c r="D88" s="88" t="s">
        <v>174</v>
      </c>
      <c r="E88" s="11" t="s">
        <v>35</v>
      </c>
      <c r="F88" s="119">
        <f>F97</f>
        <v>5</v>
      </c>
      <c r="G88" s="112">
        <f>G97</f>
        <v>10</v>
      </c>
      <c r="H88" s="112">
        <f>H97</f>
        <v>10</v>
      </c>
      <c r="I88" s="25">
        <v>95</v>
      </c>
      <c r="J88" s="26">
        <v>95</v>
      </c>
    </row>
    <row r="89" spans="1:10" ht="0.75" customHeight="1" hidden="1">
      <c r="A89" s="40" t="s">
        <v>47</v>
      </c>
      <c r="B89" s="70" t="s">
        <v>9</v>
      </c>
      <c r="C89" s="12" t="s">
        <v>14</v>
      </c>
      <c r="D89" s="88"/>
      <c r="E89" s="11"/>
      <c r="F89" s="119"/>
      <c r="G89" s="112"/>
      <c r="H89" s="106">
        <v>76.8</v>
      </c>
      <c r="I89" s="25">
        <v>0</v>
      </c>
      <c r="J89" s="26">
        <v>0</v>
      </c>
    </row>
    <row r="90" spans="1:10" ht="30.75" customHeight="1" hidden="1">
      <c r="A90" s="50" t="s">
        <v>81</v>
      </c>
      <c r="B90" s="70" t="s">
        <v>9</v>
      </c>
      <c r="C90" s="12" t="s">
        <v>14</v>
      </c>
      <c r="D90" s="89" t="s">
        <v>58</v>
      </c>
      <c r="E90" s="11"/>
      <c r="F90" s="119"/>
      <c r="G90" s="112"/>
      <c r="H90" s="106">
        <v>76.8</v>
      </c>
      <c r="I90" s="25">
        <v>0</v>
      </c>
      <c r="J90" s="26">
        <v>0</v>
      </c>
    </row>
    <row r="91" spans="1:10" ht="30.75" customHeight="1" hidden="1">
      <c r="A91" s="51" t="s">
        <v>82</v>
      </c>
      <c r="B91" s="76" t="s">
        <v>4</v>
      </c>
      <c r="C91" s="12" t="s">
        <v>14</v>
      </c>
      <c r="D91" s="89" t="s">
        <v>57</v>
      </c>
      <c r="E91" s="11"/>
      <c r="F91" s="119"/>
      <c r="G91" s="112"/>
      <c r="H91" s="106">
        <v>76.8</v>
      </c>
      <c r="I91" s="25">
        <v>0</v>
      </c>
      <c r="J91" s="26">
        <v>0</v>
      </c>
    </row>
    <row r="92" spans="1:10" ht="30.75" customHeight="1" hidden="1">
      <c r="A92" s="14" t="s">
        <v>83</v>
      </c>
      <c r="B92" s="77" t="s">
        <v>4</v>
      </c>
      <c r="C92" s="10" t="s">
        <v>14</v>
      </c>
      <c r="D92" s="88" t="s">
        <v>59</v>
      </c>
      <c r="E92" s="10"/>
      <c r="F92" s="121"/>
      <c r="G92" s="110"/>
      <c r="H92" s="115">
        <v>76.8</v>
      </c>
      <c r="I92" s="25">
        <v>0</v>
      </c>
      <c r="J92" s="26">
        <v>0</v>
      </c>
    </row>
    <row r="93" spans="1:10" ht="30.75" customHeight="1" hidden="1">
      <c r="A93" s="19" t="s">
        <v>84</v>
      </c>
      <c r="B93" s="13" t="s">
        <v>4</v>
      </c>
      <c r="C93" s="10" t="s">
        <v>14</v>
      </c>
      <c r="D93" s="88" t="s">
        <v>59</v>
      </c>
      <c r="E93" s="10"/>
      <c r="F93" s="121"/>
      <c r="G93" s="110"/>
      <c r="H93" s="115">
        <v>76.8</v>
      </c>
      <c r="I93" s="25">
        <v>0</v>
      </c>
      <c r="J93" s="26">
        <v>0</v>
      </c>
    </row>
    <row r="94" spans="1:10" ht="30.75" customHeight="1" hidden="1">
      <c r="A94" s="18" t="s">
        <v>85</v>
      </c>
      <c r="B94" s="15" t="s">
        <v>4</v>
      </c>
      <c r="C94" s="10" t="s">
        <v>14</v>
      </c>
      <c r="D94" s="88" t="s">
        <v>59</v>
      </c>
      <c r="E94" s="10"/>
      <c r="F94" s="121"/>
      <c r="G94" s="110"/>
      <c r="H94" s="115">
        <v>76.8</v>
      </c>
      <c r="I94" s="25">
        <v>0</v>
      </c>
      <c r="J94" s="26">
        <v>0</v>
      </c>
    </row>
    <row r="95" spans="1:10" ht="19.5" customHeight="1" hidden="1">
      <c r="A95" s="52" t="s">
        <v>86</v>
      </c>
      <c r="B95" s="15" t="s">
        <v>4</v>
      </c>
      <c r="C95" s="10" t="s">
        <v>14</v>
      </c>
      <c r="D95" s="88" t="s">
        <v>60</v>
      </c>
      <c r="E95" s="11" t="s">
        <v>39</v>
      </c>
      <c r="F95" s="119"/>
      <c r="G95" s="112"/>
      <c r="H95" s="110">
        <v>0</v>
      </c>
      <c r="I95" s="25">
        <v>0</v>
      </c>
      <c r="J95" s="26">
        <v>0</v>
      </c>
    </row>
    <row r="96" spans="1:10" ht="19.5" customHeight="1" hidden="1">
      <c r="A96" s="47" t="s">
        <v>87</v>
      </c>
      <c r="B96" s="77" t="s">
        <v>4</v>
      </c>
      <c r="C96" s="10" t="s">
        <v>14</v>
      </c>
      <c r="D96" s="88" t="s">
        <v>60</v>
      </c>
      <c r="E96" s="11" t="s">
        <v>50</v>
      </c>
      <c r="F96" s="119"/>
      <c r="G96" s="112"/>
      <c r="H96" s="110">
        <v>0</v>
      </c>
      <c r="I96" s="25">
        <v>0</v>
      </c>
      <c r="J96" s="26">
        <v>0</v>
      </c>
    </row>
    <row r="97" spans="1:10" ht="36.75" customHeight="1">
      <c r="A97" s="40" t="s">
        <v>47</v>
      </c>
      <c r="B97" s="77" t="s">
        <v>9</v>
      </c>
      <c r="C97" s="10" t="s">
        <v>96</v>
      </c>
      <c r="D97" s="88" t="s">
        <v>174</v>
      </c>
      <c r="E97" s="11" t="s">
        <v>28</v>
      </c>
      <c r="F97" s="119">
        <v>5</v>
      </c>
      <c r="G97" s="112">
        <v>10</v>
      </c>
      <c r="H97" s="110">
        <v>10</v>
      </c>
      <c r="I97" s="25"/>
      <c r="J97" s="26"/>
    </row>
    <row r="98" spans="1:10" ht="39" customHeight="1">
      <c r="A98" s="50" t="s">
        <v>81</v>
      </c>
      <c r="B98" s="72" t="s">
        <v>4</v>
      </c>
      <c r="C98" s="72"/>
      <c r="D98" s="91"/>
      <c r="E98" s="72"/>
      <c r="F98" s="128">
        <f>SUM(F99,F117)</f>
        <v>534.95</v>
      </c>
      <c r="G98" s="113">
        <f>SUM(G99,G117)</f>
        <v>407.25</v>
      </c>
      <c r="H98" s="113">
        <f>SUM(H99,H117)</f>
        <v>763.8299999999999</v>
      </c>
      <c r="I98" s="20">
        <v>86.3</v>
      </c>
      <c r="J98" s="28">
        <v>78.3</v>
      </c>
    </row>
    <row r="99" spans="1:10" ht="24" customHeight="1">
      <c r="A99" s="107" t="s">
        <v>118</v>
      </c>
      <c r="B99" s="12" t="s">
        <v>4</v>
      </c>
      <c r="C99" s="13" t="s">
        <v>3</v>
      </c>
      <c r="D99" s="86"/>
      <c r="E99" s="13"/>
      <c r="F99" s="120">
        <f>F102</f>
        <v>391.75</v>
      </c>
      <c r="G99" s="114">
        <f>G102</f>
        <v>402.25</v>
      </c>
      <c r="H99" s="114">
        <f>H102</f>
        <v>418.53</v>
      </c>
      <c r="I99" s="21">
        <v>40</v>
      </c>
      <c r="J99" s="22">
        <v>30</v>
      </c>
    </row>
    <row r="100" spans="1:10" ht="0.75" customHeight="1" hidden="1">
      <c r="A100" s="53" t="s">
        <v>40</v>
      </c>
      <c r="B100" s="10" t="s">
        <v>4</v>
      </c>
      <c r="C100" s="10" t="s">
        <v>2</v>
      </c>
      <c r="D100" s="88" t="s">
        <v>61</v>
      </c>
      <c r="E100" s="11" t="s">
        <v>36</v>
      </c>
      <c r="F100" s="119"/>
      <c r="G100" s="112"/>
      <c r="H100" s="110"/>
      <c r="I100" s="25"/>
      <c r="J100" s="26"/>
    </row>
    <row r="101" spans="1:10" ht="23.25" customHeight="1" hidden="1">
      <c r="A101" s="52" t="s">
        <v>45</v>
      </c>
      <c r="B101" s="10" t="s">
        <v>4</v>
      </c>
      <c r="C101" s="10" t="s">
        <v>2</v>
      </c>
      <c r="D101" s="88" t="s">
        <v>61</v>
      </c>
      <c r="E101" s="11" t="s">
        <v>29</v>
      </c>
      <c r="F101" s="119"/>
      <c r="G101" s="112"/>
      <c r="H101" s="110"/>
      <c r="I101" s="25"/>
      <c r="J101" s="26"/>
    </row>
    <row r="102" spans="1:10" ht="47.25" customHeight="1">
      <c r="A102" s="61" t="s">
        <v>161</v>
      </c>
      <c r="B102" s="12" t="s">
        <v>4</v>
      </c>
      <c r="C102" s="12" t="s">
        <v>3</v>
      </c>
      <c r="D102" s="89" t="s">
        <v>136</v>
      </c>
      <c r="E102" s="34"/>
      <c r="F102" s="122">
        <f>SUM(F103,F108)</f>
        <v>391.75</v>
      </c>
      <c r="G102" s="111">
        <f>SUM(G103,G108)</f>
        <v>402.25</v>
      </c>
      <c r="H102" s="109">
        <f>SUM(H103,H108)</f>
        <v>418.53</v>
      </c>
      <c r="I102" s="25">
        <v>40</v>
      </c>
      <c r="J102" s="26">
        <v>30</v>
      </c>
    </row>
    <row r="103" spans="1:10" ht="23.25" customHeight="1">
      <c r="A103" s="108" t="s">
        <v>220</v>
      </c>
      <c r="B103" s="12" t="s">
        <v>4</v>
      </c>
      <c r="C103" s="12" t="s">
        <v>3</v>
      </c>
      <c r="D103" s="89" t="s">
        <v>221</v>
      </c>
      <c r="E103" s="34"/>
      <c r="F103" s="122">
        <f aca="true" t="shared" si="10" ref="F103:H106">F104</f>
        <v>146</v>
      </c>
      <c r="G103" s="111">
        <f t="shared" si="10"/>
        <v>146</v>
      </c>
      <c r="H103" s="109">
        <f t="shared" si="10"/>
        <v>146</v>
      </c>
      <c r="I103" s="25"/>
      <c r="J103" s="26"/>
    </row>
    <row r="104" spans="1:10" ht="21.75" customHeight="1">
      <c r="A104" s="152" t="s">
        <v>55</v>
      </c>
      <c r="B104" s="15" t="s">
        <v>4</v>
      </c>
      <c r="C104" s="15" t="s">
        <v>3</v>
      </c>
      <c r="D104" s="87" t="s">
        <v>179</v>
      </c>
      <c r="E104" s="15"/>
      <c r="F104" s="125">
        <f t="shared" si="10"/>
        <v>146</v>
      </c>
      <c r="G104" s="116">
        <f t="shared" si="10"/>
        <v>146</v>
      </c>
      <c r="H104" s="116">
        <f t="shared" si="10"/>
        <v>146</v>
      </c>
      <c r="I104" s="25"/>
      <c r="J104" s="26"/>
    </row>
    <row r="105" spans="1:10" ht="33.75" customHeight="1">
      <c r="A105" s="52" t="s">
        <v>45</v>
      </c>
      <c r="B105" s="10" t="s">
        <v>4</v>
      </c>
      <c r="C105" s="10" t="s">
        <v>3</v>
      </c>
      <c r="D105" s="88" t="s">
        <v>179</v>
      </c>
      <c r="E105" s="10" t="s">
        <v>34</v>
      </c>
      <c r="F105" s="121">
        <f t="shared" si="10"/>
        <v>146</v>
      </c>
      <c r="G105" s="110">
        <f t="shared" si="10"/>
        <v>146</v>
      </c>
      <c r="H105" s="110">
        <f t="shared" si="10"/>
        <v>146</v>
      </c>
      <c r="I105" s="25"/>
      <c r="J105" s="26"/>
    </row>
    <row r="106" spans="1:10" ht="35.25" customHeight="1">
      <c r="A106" s="52" t="s">
        <v>75</v>
      </c>
      <c r="B106" s="10" t="s">
        <v>4</v>
      </c>
      <c r="C106" s="10" t="s">
        <v>3</v>
      </c>
      <c r="D106" s="88" t="s">
        <v>179</v>
      </c>
      <c r="E106" s="10" t="s">
        <v>35</v>
      </c>
      <c r="F106" s="121">
        <f t="shared" si="10"/>
        <v>146</v>
      </c>
      <c r="G106" s="110">
        <f t="shared" si="10"/>
        <v>146</v>
      </c>
      <c r="H106" s="110">
        <f t="shared" si="10"/>
        <v>146</v>
      </c>
      <c r="I106" s="25"/>
      <c r="J106" s="26"/>
    </row>
    <row r="107" spans="1:10" ht="37.5" customHeight="1">
      <c r="A107" s="52" t="s">
        <v>47</v>
      </c>
      <c r="B107" s="10" t="s">
        <v>4</v>
      </c>
      <c r="C107" s="10" t="s">
        <v>3</v>
      </c>
      <c r="D107" s="88" t="s">
        <v>179</v>
      </c>
      <c r="E107" s="10" t="s">
        <v>28</v>
      </c>
      <c r="F107" s="121">
        <v>146</v>
      </c>
      <c r="G107" s="110">
        <v>146</v>
      </c>
      <c r="H107" s="110">
        <v>146</v>
      </c>
      <c r="I107" s="25"/>
      <c r="J107" s="26"/>
    </row>
    <row r="108" spans="1:10" ht="30" customHeight="1">
      <c r="A108" s="137" t="s">
        <v>233</v>
      </c>
      <c r="B108" s="13" t="s">
        <v>4</v>
      </c>
      <c r="C108" s="13" t="s">
        <v>3</v>
      </c>
      <c r="D108" s="86" t="s">
        <v>177</v>
      </c>
      <c r="E108" s="13"/>
      <c r="F108" s="120">
        <f aca="true" t="shared" si="11" ref="F108:H109">F109</f>
        <v>245.75</v>
      </c>
      <c r="G108" s="114">
        <f t="shared" si="11"/>
        <v>256.25</v>
      </c>
      <c r="H108" s="114">
        <f t="shared" si="11"/>
        <v>272.53</v>
      </c>
      <c r="I108" s="25">
        <v>40</v>
      </c>
      <c r="J108" s="26">
        <v>30</v>
      </c>
    </row>
    <row r="109" spans="1:10" ht="15" customHeight="1">
      <c r="A109" s="52" t="s">
        <v>219</v>
      </c>
      <c r="B109" s="15" t="s">
        <v>4</v>
      </c>
      <c r="C109" s="15" t="s">
        <v>3</v>
      </c>
      <c r="D109" s="88" t="s">
        <v>178</v>
      </c>
      <c r="E109" s="16"/>
      <c r="F109" s="123">
        <f t="shared" si="11"/>
        <v>245.75</v>
      </c>
      <c r="G109" s="124">
        <f t="shared" si="11"/>
        <v>256.25</v>
      </c>
      <c r="H109" s="116">
        <f t="shared" si="11"/>
        <v>272.53</v>
      </c>
      <c r="I109" s="21">
        <v>46.3</v>
      </c>
      <c r="J109" s="22">
        <v>48.3</v>
      </c>
    </row>
    <row r="110" spans="1:10" ht="30">
      <c r="A110" s="52" t="s">
        <v>45</v>
      </c>
      <c r="B110" s="10" t="s">
        <v>4</v>
      </c>
      <c r="C110" s="10" t="s">
        <v>3</v>
      </c>
      <c r="D110" s="88" t="s">
        <v>178</v>
      </c>
      <c r="E110" s="10" t="s">
        <v>34</v>
      </c>
      <c r="F110" s="125">
        <f>F113</f>
        <v>245.75</v>
      </c>
      <c r="G110" s="116">
        <f>G113</f>
        <v>256.25</v>
      </c>
      <c r="H110" s="116">
        <f>H113</f>
        <v>272.53</v>
      </c>
      <c r="I110" s="25">
        <v>46.3</v>
      </c>
      <c r="J110" s="26">
        <v>48.3</v>
      </c>
    </row>
    <row r="111" spans="1:10" ht="0.75" customHeight="1" hidden="1">
      <c r="A111" s="52" t="s">
        <v>45</v>
      </c>
      <c r="B111" s="10" t="s">
        <v>4</v>
      </c>
      <c r="C111" s="10" t="s">
        <v>3</v>
      </c>
      <c r="D111" s="88" t="s">
        <v>97</v>
      </c>
      <c r="E111" s="10" t="s">
        <v>35</v>
      </c>
      <c r="F111" s="125" t="s">
        <v>66</v>
      </c>
      <c r="G111" s="116" t="s">
        <v>67</v>
      </c>
      <c r="H111" s="116">
        <v>204</v>
      </c>
      <c r="I111" s="25">
        <v>46.3</v>
      </c>
      <c r="J111" s="26">
        <v>48.3</v>
      </c>
    </row>
    <row r="112" spans="1:10" ht="0.75" customHeight="1" hidden="1">
      <c r="A112" s="52"/>
      <c r="B112" s="10"/>
      <c r="C112" s="10"/>
      <c r="D112" s="88"/>
      <c r="E112" s="10"/>
      <c r="F112" s="125"/>
      <c r="G112" s="116"/>
      <c r="H112" s="116"/>
      <c r="I112" s="25"/>
      <c r="J112" s="26"/>
    </row>
    <row r="113" spans="1:10" ht="32.25" customHeight="1">
      <c r="A113" s="52" t="s">
        <v>75</v>
      </c>
      <c r="B113" s="10" t="s">
        <v>4</v>
      </c>
      <c r="C113" s="10" t="s">
        <v>3</v>
      </c>
      <c r="D113" s="88" t="s">
        <v>178</v>
      </c>
      <c r="E113" s="10" t="s">
        <v>35</v>
      </c>
      <c r="F113" s="125">
        <f>F114</f>
        <v>245.75</v>
      </c>
      <c r="G113" s="116">
        <f>G114</f>
        <v>256.25</v>
      </c>
      <c r="H113" s="116">
        <f>H114</f>
        <v>272.53</v>
      </c>
      <c r="I113" s="25"/>
      <c r="J113" s="26"/>
    </row>
    <row r="114" spans="1:10" ht="30.75" customHeight="1">
      <c r="A114" s="52" t="s">
        <v>47</v>
      </c>
      <c r="B114" s="10" t="s">
        <v>4</v>
      </c>
      <c r="C114" s="10" t="s">
        <v>3</v>
      </c>
      <c r="D114" s="88" t="s">
        <v>178</v>
      </c>
      <c r="E114" s="10" t="s">
        <v>28</v>
      </c>
      <c r="F114" s="125">
        <v>245.75</v>
      </c>
      <c r="G114" s="116">
        <v>256.25</v>
      </c>
      <c r="H114" s="116">
        <v>272.53</v>
      </c>
      <c r="I114" s="25"/>
      <c r="J114" s="26"/>
    </row>
    <row r="115" spans="1:10" ht="30" customHeight="1" hidden="1">
      <c r="A115" s="52" t="s">
        <v>45</v>
      </c>
      <c r="B115" s="10" t="s">
        <v>4</v>
      </c>
      <c r="C115" s="15" t="s">
        <v>3</v>
      </c>
      <c r="D115" s="87" t="s">
        <v>62</v>
      </c>
      <c r="E115" s="16"/>
      <c r="F115" s="123" t="s">
        <v>65</v>
      </c>
      <c r="G115" s="124" t="s">
        <v>68</v>
      </c>
      <c r="H115" s="116">
        <v>48</v>
      </c>
      <c r="I115" s="25">
        <v>30</v>
      </c>
      <c r="J115" s="26">
        <v>30</v>
      </c>
    </row>
    <row r="116" spans="1:10" ht="0.75" customHeight="1" hidden="1">
      <c r="A116" s="52" t="s">
        <v>86</v>
      </c>
      <c r="B116" s="10" t="s">
        <v>4</v>
      </c>
      <c r="C116" s="10" t="s">
        <v>3</v>
      </c>
      <c r="D116" s="88" t="s">
        <v>62</v>
      </c>
      <c r="E116" s="11" t="s">
        <v>34</v>
      </c>
      <c r="F116" s="119" t="s">
        <v>65</v>
      </c>
      <c r="G116" s="112" t="s">
        <v>68</v>
      </c>
      <c r="H116" s="110">
        <v>48</v>
      </c>
      <c r="I116" s="25">
        <v>30</v>
      </c>
      <c r="J116" s="26">
        <v>30</v>
      </c>
    </row>
    <row r="117" spans="1:10" ht="30" customHeight="1">
      <c r="A117" s="58" t="s">
        <v>110</v>
      </c>
      <c r="B117" s="12" t="s">
        <v>4</v>
      </c>
      <c r="C117" s="12" t="s">
        <v>14</v>
      </c>
      <c r="D117" s="89"/>
      <c r="E117" s="34"/>
      <c r="F117" s="122">
        <f>SUM(F118,F124)</f>
        <v>143.2</v>
      </c>
      <c r="G117" s="109">
        <f>SUM(G118,G124)</f>
        <v>5</v>
      </c>
      <c r="H117" s="109">
        <f>SUM(H118,H124)</f>
        <v>345.3</v>
      </c>
      <c r="I117" s="25"/>
      <c r="J117" s="26"/>
    </row>
    <row r="118" spans="1:10" ht="63" customHeight="1">
      <c r="A118" s="58" t="s">
        <v>234</v>
      </c>
      <c r="B118" s="12" t="s">
        <v>4</v>
      </c>
      <c r="C118" s="12" t="s">
        <v>14</v>
      </c>
      <c r="D118" s="89" t="s">
        <v>190</v>
      </c>
      <c r="E118" s="34"/>
      <c r="F118" s="122">
        <f aca="true" t="shared" si="12" ref="F118:H122">F119</f>
        <v>5</v>
      </c>
      <c r="G118" s="109">
        <f t="shared" si="12"/>
        <v>5</v>
      </c>
      <c r="H118" s="109">
        <f t="shared" si="12"/>
        <v>5</v>
      </c>
      <c r="I118" s="25"/>
      <c r="J118" s="26"/>
    </row>
    <row r="119" spans="1:10" ht="51" customHeight="1">
      <c r="A119" s="92" t="s">
        <v>191</v>
      </c>
      <c r="B119" s="13" t="s">
        <v>4</v>
      </c>
      <c r="C119" s="13" t="s">
        <v>14</v>
      </c>
      <c r="D119" s="86" t="s">
        <v>192</v>
      </c>
      <c r="E119" s="33"/>
      <c r="F119" s="126">
        <f t="shared" si="12"/>
        <v>5</v>
      </c>
      <c r="G119" s="114">
        <f t="shared" si="12"/>
        <v>5</v>
      </c>
      <c r="H119" s="114">
        <f t="shared" si="12"/>
        <v>5</v>
      </c>
      <c r="I119" s="25"/>
      <c r="J119" s="26"/>
    </row>
    <row r="120" spans="1:10" ht="30" customHeight="1">
      <c r="A120" s="59" t="s">
        <v>193</v>
      </c>
      <c r="B120" s="10" t="s">
        <v>4</v>
      </c>
      <c r="C120" s="10" t="s">
        <v>14</v>
      </c>
      <c r="D120" s="88" t="s">
        <v>194</v>
      </c>
      <c r="E120" s="10"/>
      <c r="F120" s="121">
        <f t="shared" si="12"/>
        <v>5</v>
      </c>
      <c r="G120" s="110">
        <f t="shared" si="12"/>
        <v>5</v>
      </c>
      <c r="H120" s="110">
        <f t="shared" si="12"/>
        <v>5</v>
      </c>
      <c r="I120" s="25"/>
      <c r="J120" s="26"/>
    </row>
    <row r="121" spans="1:10" ht="30" customHeight="1">
      <c r="A121" s="52" t="s">
        <v>45</v>
      </c>
      <c r="B121" s="10" t="s">
        <v>195</v>
      </c>
      <c r="C121" s="10" t="s">
        <v>14</v>
      </c>
      <c r="D121" s="88" t="s">
        <v>194</v>
      </c>
      <c r="E121" s="10" t="s">
        <v>34</v>
      </c>
      <c r="F121" s="121">
        <f t="shared" si="12"/>
        <v>5</v>
      </c>
      <c r="G121" s="110">
        <f t="shared" si="12"/>
        <v>5</v>
      </c>
      <c r="H121" s="110">
        <f t="shared" si="12"/>
        <v>5</v>
      </c>
      <c r="I121" s="25"/>
      <c r="J121" s="26"/>
    </row>
    <row r="122" spans="1:10" ht="30" customHeight="1">
      <c r="A122" s="52" t="s">
        <v>75</v>
      </c>
      <c r="B122" s="10" t="s">
        <v>4</v>
      </c>
      <c r="C122" s="10" t="s">
        <v>14</v>
      </c>
      <c r="D122" s="88" t="s">
        <v>194</v>
      </c>
      <c r="E122" s="10" t="s">
        <v>35</v>
      </c>
      <c r="F122" s="121">
        <f t="shared" si="12"/>
        <v>5</v>
      </c>
      <c r="G122" s="110">
        <f t="shared" si="12"/>
        <v>5</v>
      </c>
      <c r="H122" s="110">
        <f t="shared" si="12"/>
        <v>5</v>
      </c>
      <c r="I122" s="25"/>
      <c r="J122" s="26"/>
    </row>
    <row r="123" spans="1:10" ht="30" customHeight="1">
      <c r="A123" s="52" t="s">
        <v>47</v>
      </c>
      <c r="B123" s="10" t="s">
        <v>4</v>
      </c>
      <c r="C123" s="10" t="s">
        <v>14</v>
      </c>
      <c r="D123" s="88" t="s">
        <v>194</v>
      </c>
      <c r="E123" s="10" t="s">
        <v>28</v>
      </c>
      <c r="F123" s="121">
        <v>5</v>
      </c>
      <c r="G123" s="110">
        <v>5</v>
      </c>
      <c r="H123" s="110">
        <v>5</v>
      </c>
      <c r="I123" s="25"/>
      <c r="J123" s="26"/>
    </row>
    <row r="124" spans="1:10" ht="59.25" customHeight="1">
      <c r="A124" s="93" t="s">
        <v>180</v>
      </c>
      <c r="B124" s="12" t="s">
        <v>4</v>
      </c>
      <c r="C124" s="12" t="s">
        <v>14</v>
      </c>
      <c r="D124" s="89" t="s">
        <v>181</v>
      </c>
      <c r="E124" s="34"/>
      <c r="F124" s="118">
        <f>SUM(F125,F130)</f>
        <v>138.2</v>
      </c>
      <c r="G124" s="109">
        <f>SUM(G125,G130)</f>
        <v>0</v>
      </c>
      <c r="H124" s="109">
        <f>SUM(H125,H130)</f>
        <v>340.3</v>
      </c>
      <c r="I124" s="25"/>
      <c r="J124" s="26"/>
    </row>
    <row r="125" spans="1:10" ht="90">
      <c r="A125" s="108" t="s">
        <v>182</v>
      </c>
      <c r="B125" s="13" t="s">
        <v>4</v>
      </c>
      <c r="C125" s="13" t="s">
        <v>14</v>
      </c>
      <c r="D125" s="86" t="s">
        <v>184</v>
      </c>
      <c r="E125" s="33"/>
      <c r="F125" s="126">
        <f aca="true" t="shared" si="13" ref="F125:H128">F126</f>
        <v>138.2</v>
      </c>
      <c r="G125" s="127">
        <f t="shared" si="13"/>
        <v>0</v>
      </c>
      <c r="H125" s="114">
        <f t="shared" si="13"/>
        <v>0</v>
      </c>
      <c r="I125" s="25"/>
      <c r="J125" s="26"/>
    </row>
    <row r="126" spans="1:10" ht="23.25" customHeight="1">
      <c r="A126" s="153" t="s">
        <v>183</v>
      </c>
      <c r="B126" s="15" t="s">
        <v>4</v>
      </c>
      <c r="C126" s="15" t="s">
        <v>14</v>
      </c>
      <c r="D126" s="87" t="s">
        <v>185</v>
      </c>
      <c r="E126" s="16"/>
      <c r="F126" s="123">
        <f t="shared" si="13"/>
        <v>138.2</v>
      </c>
      <c r="G126" s="124">
        <f t="shared" si="13"/>
        <v>0</v>
      </c>
      <c r="H126" s="116">
        <f t="shared" si="13"/>
        <v>0</v>
      </c>
      <c r="I126" s="25"/>
      <c r="J126" s="26"/>
    </row>
    <row r="127" spans="1:10" ht="30" customHeight="1">
      <c r="A127" s="52" t="s">
        <v>111</v>
      </c>
      <c r="B127" s="10" t="s">
        <v>4</v>
      </c>
      <c r="C127" s="10" t="s">
        <v>14</v>
      </c>
      <c r="D127" s="88" t="s">
        <v>185</v>
      </c>
      <c r="E127" s="11" t="s">
        <v>34</v>
      </c>
      <c r="F127" s="119">
        <f t="shared" si="13"/>
        <v>138.2</v>
      </c>
      <c r="G127" s="112">
        <f t="shared" si="13"/>
        <v>0</v>
      </c>
      <c r="H127" s="110">
        <f t="shared" si="13"/>
        <v>0</v>
      </c>
      <c r="I127" s="25"/>
      <c r="J127" s="26"/>
    </row>
    <row r="128" spans="1:10" ht="30" customHeight="1">
      <c r="A128" s="52" t="s">
        <v>112</v>
      </c>
      <c r="B128" s="10" t="s">
        <v>4</v>
      </c>
      <c r="C128" s="10" t="s">
        <v>14</v>
      </c>
      <c r="D128" s="88" t="s">
        <v>185</v>
      </c>
      <c r="E128" s="11" t="s">
        <v>35</v>
      </c>
      <c r="F128" s="119">
        <f t="shared" si="13"/>
        <v>138.2</v>
      </c>
      <c r="G128" s="112">
        <f t="shared" si="13"/>
        <v>0</v>
      </c>
      <c r="H128" s="110">
        <f t="shared" si="13"/>
        <v>0</v>
      </c>
      <c r="I128" s="25"/>
      <c r="J128" s="26"/>
    </row>
    <row r="129" spans="1:10" ht="30" customHeight="1">
      <c r="A129" s="52" t="s">
        <v>113</v>
      </c>
      <c r="B129" s="10" t="s">
        <v>4</v>
      </c>
      <c r="C129" s="10" t="s">
        <v>14</v>
      </c>
      <c r="D129" s="88" t="s">
        <v>185</v>
      </c>
      <c r="E129" s="11" t="s">
        <v>28</v>
      </c>
      <c r="F129" s="119">
        <v>138.2</v>
      </c>
      <c r="G129" s="112">
        <v>0</v>
      </c>
      <c r="H129" s="110">
        <v>0</v>
      </c>
      <c r="I129" s="25"/>
      <c r="J129" s="26"/>
    </row>
    <row r="130" spans="1:10" ht="92.25" customHeight="1">
      <c r="A130" s="108" t="s">
        <v>186</v>
      </c>
      <c r="B130" s="12" t="s">
        <v>4</v>
      </c>
      <c r="C130" s="12" t="s">
        <v>14</v>
      </c>
      <c r="D130" s="89" t="s">
        <v>187</v>
      </c>
      <c r="E130" s="12"/>
      <c r="F130" s="118">
        <f aca="true" t="shared" si="14" ref="F130:H133">F131</f>
        <v>0</v>
      </c>
      <c r="G130" s="109">
        <f t="shared" si="14"/>
        <v>0</v>
      </c>
      <c r="H130" s="109">
        <f t="shared" si="14"/>
        <v>340.3</v>
      </c>
      <c r="I130" s="25"/>
      <c r="J130" s="26"/>
    </row>
    <row r="131" spans="1:10" ht="18" customHeight="1">
      <c r="A131" s="152" t="s">
        <v>188</v>
      </c>
      <c r="B131" s="15" t="s">
        <v>4</v>
      </c>
      <c r="C131" s="15" t="s">
        <v>14</v>
      </c>
      <c r="D131" s="87" t="s">
        <v>189</v>
      </c>
      <c r="E131" s="16"/>
      <c r="F131" s="123">
        <f t="shared" si="14"/>
        <v>0</v>
      </c>
      <c r="G131" s="124">
        <f t="shared" si="14"/>
        <v>0</v>
      </c>
      <c r="H131" s="116">
        <f t="shared" si="14"/>
        <v>340.3</v>
      </c>
      <c r="I131" s="25"/>
      <c r="J131" s="26"/>
    </row>
    <row r="132" spans="1:10" ht="30" customHeight="1">
      <c r="A132" s="52" t="s">
        <v>111</v>
      </c>
      <c r="B132" s="10" t="s">
        <v>4</v>
      </c>
      <c r="C132" s="10" t="s">
        <v>14</v>
      </c>
      <c r="D132" s="88" t="s">
        <v>189</v>
      </c>
      <c r="E132" s="11" t="s">
        <v>34</v>
      </c>
      <c r="F132" s="119">
        <f t="shared" si="14"/>
        <v>0</v>
      </c>
      <c r="G132" s="112">
        <f t="shared" si="14"/>
        <v>0</v>
      </c>
      <c r="H132" s="110">
        <f t="shared" si="14"/>
        <v>340.3</v>
      </c>
      <c r="I132" s="25"/>
      <c r="J132" s="26"/>
    </row>
    <row r="133" spans="1:10" ht="30" customHeight="1">
      <c r="A133" s="52" t="s">
        <v>112</v>
      </c>
      <c r="B133" s="10" t="s">
        <v>4</v>
      </c>
      <c r="C133" s="10" t="s">
        <v>14</v>
      </c>
      <c r="D133" s="88" t="s">
        <v>189</v>
      </c>
      <c r="E133" s="11" t="s">
        <v>35</v>
      </c>
      <c r="F133" s="119">
        <f t="shared" si="14"/>
        <v>0</v>
      </c>
      <c r="G133" s="112">
        <f t="shared" si="14"/>
        <v>0</v>
      </c>
      <c r="H133" s="110">
        <f t="shared" si="14"/>
        <v>340.3</v>
      </c>
      <c r="I133" s="25"/>
      <c r="J133" s="26"/>
    </row>
    <row r="134" spans="1:10" ht="30" customHeight="1">
      <c r="A134" s="52" t="s">
        <v>112</v>
      </c>
      <c r="B134" s="10" t="s">
        <v>4</v>
      </c>
      <c r="C134" s="10" t="s">
        <v>14</v>
      </c>
      <c r="D134" s="88" t="s">
        <v>189</v>
      </c>
      <c r="E134" s="11" t="s">
        <v>28</v>
      </c>
      <c r="F134" s="119">
        <v>0</v>
      </c>
      <c r="G134" s="112">
        <v>0</v>
      </c>
      <c r="H134" s="110">
        <v>340.3</v>
      </c>
      <c r="I134" s="25"/>
      <c r="J134" s="26"/>
    </row>
    <row r="135" spans="1:10" ht="30" customHeight="1">
      <c r="A135" s="54" t="s">
        <v>12</v>
      </c>
      <c r="B135" s="85" t="s">
        <v>5</v>
      </c>
      <c r="C135" s="72"/>
      <c r="D135" s="91"/>
      <c r="E135" s="72"/>
      <c r="F135" s="128">
        <f>SUM(F136,F143,)</f>
        <v>817.6500000000001</v>
      </c>
      <c r="G135" s="113">
        <f>SUM(G136,G143)</f>
        <v>197.35</v>
      </c>
      <c r="H135" s="113">
        <f>SUM(H136,H143)</f>
        <v>160.75</v>
      </c>
      <c r="I135" s="25">
        <v>30</v>
      </c>
      <c r="J135" s="26">
        <v>30</v>
      </c>
    </row>
    <row r="136" spans="1:10" ht="30" customHeight="1">
      <c r="A136" s="138" t="s">
        <v>119</v>
      </c>
      <c r="B136" s="12" t="s">
        <v>5</v>
      </c>
      <c r="C136" s="12" t="s">
        <v>2</v>
      </c>
      <c r="D136" s="89"/>
      <c r="E136" s="12"/>
      <c r="F136" s="118">
        <f aca="true" t="shared" si="15" ref="F136:H141">F137</f>
        <v>50</v>
      </c>
      <c r="G136" s="109">
        <f t="shared" si="15"/>
        <v>80</v>
      </c>
      <c r="H136" s="109">
        <f t="shared" si="15"/>
        <v>60.75</v>
      </c>
      <c r="I136" s="25"/>
      <c r="J136" s="26"/>
    </row>
    <row r="137" spans="1:10" ht="45.75" customHeight="1">
      <c r="A137" s="55" t="s">
        <v>157</v>
      </c>
      <c r="B137" s="12" t="s">
        <v>5</v>
      </c>
      <c r="C137" s="12" t="s">
        <v>2</v>
      </c>
      <c r="D137" s="89" t="s">
        <v>196</v>
      </c>
      <c r="E137" s="34"/>
      <c r="F137" s="122">
        <f t="shared" si="15"/>
        <v>50</v>
      </c>
      <c r="G137" s="111">
        <f t="shared" si="15"/>
        <v>80</v>
      </c>
      <c r="H137" s="109">
        <f t="shared" si="15"/>
        <v>60.75</v>
      </c>
      <c r="I137" s="25">
        <v>30</v>
      </c>
      <c r="J137" s="26">
        <v>30</v>
      </c>
    </row>
    <row r="138" spans="1:11" ht="30">
      <c r="A138" s="56" t="s">
        <v>100</v>
      </c>
      <c r="B138" s="12" t="s">
        <v>5</v>
      </c>
      <c r="C138" s="12" t="s">
        <v>2</v>
      </c>
      <c r="D138" s="89" t="s">
        <v>197</v>
      </c>
      <c r="E138" s="12"/>
      <c r="F138" s="122">
        <f t="shared" si="15"/>
        <v>50</v>
      </c>
      <c r="G138" s="111">
        <f t="shared" si="15"/>
        <v>80</v>
      </c>
      <c r="H138" s="109">
        <f t="shared" si="15"/>
        <v>60.75</v>
      </c>
      <c r="I138" s="20">
        <v>5</v>
      </c>
      <c r="J138" s="28">
        <v>5</v>
      </c>
      <c r="K138" s="27"/>
    </row>
    <row r="139" spans="1:10" ht="15.75">
      <c r="A139" s="57" t="s">
        <v>119</v>
      </c>
      <c r="B139" s="10" t="s">
        <v>5</v>
      </c>
      <c r="C139" s="10" t="s">
        <v>2</v>
      </c>
      <c r="D139" s="88" t="s">
        <v>198</v>
      </c>
      <c r="E139" s="11"/>
      <c r="F139" s="119">
        <f t="shared" si="15"/>
        <v>50</v>
      </c>
      <c r="G139" s="112">
        <f t="shared" si="15"/>
        <v>80</v>
      </c>
      <c r="H139" s="110">
        <f t="shared" si="15"/>
        <v>60.75</v>
      </c>
      <c r="I139" s="20">
        <v>5</v>
      </c>
      <c r="J139" s="28">
        <v>5</v>
      </c>
    </row>
    <row r="140" spans="1:10" ht="30">
      <c r="A140" s="17" t="s">
        <v>45</v>
      </c>
      <c r="B140" s="10" t="s">
        <v>5</v>
      </c>
      <c r="C140" s="10" t="s">
        <v>2</v>
      </c>
      <c r="D140" s="88" t="s">
        <v>198</v>
      </c>
      <c r="E140" s="10" t="s">
        <v>34</v>
      </c>
      <c r="F140" s="119">
        <f t="shared" si="15"/>
        <v>50</v>
      </c>
      <c r="G140" s="112">
        <f t="shared" si="15"/>
        <v>80</v>
      </c>
      <c r="H140" s="110">
        <f t="shared" si="15"/>
        <v>60.75</v>
      </c>
      <c r="I140" s="20">
        <v>5</v>
      </c>
      <c r="J140" s="28">
        <v>5</v>
      </c>
    </row>
    <row r="141" spans="1:10" ht="30">
      <c r="A141" s="17" t="s">
        <v>46</v>
      </c>
      <c r="B141" s="10" t="s">
        <v>5</v>
      </c>
      <c r="C141" s="10" t="s">
        <v>2</v>
      </c>
      <c r="D141" s="88" t="s">
        <v>198</v>
      </c>
      <c r="E141" s="10" t="s">
        <v>35</v>
      </c>
      <c r="F141" s="119">
        <f t="shared" si="15"/>
        <v>50</v>
      </c>
      <c r="G141" s="112">
        <f t="shared" si="15"/>
        <v>80</v>
      </c>
      <c r="H141" s="110">
        <f t="shared" si="15"/>
        <v>60.75</v>
      </c>
      <c r="I141" s="25">
        <v>5</v>
      </c>
      <c r="J141" s="26">
        <v>5</v>
      </c>
    </row>
    <row r="142" spans="1:10" ht="30">
      <c r="A142" s="17" t="s">
        <v>47</v>
      </c>
      <c r="B142" s="10" t="s">
        <v>5</v>
      </c>
      <c r="C142" s="11" t="s">
        <v>2</v>
      </c>
      <c r="D142" s="88" t="s">
        <v>198</v>
      </c>
      <c r="E142" s="11" t="s">
        <v>28</v>
      </c>
      <c r="F142" s="119">
        <v>50</v>
      </c>
      <c r="G142" s="112">
        <v>80</v>
      </c>
      <c r="H142" s="110">
        <v>60.75</v>
      </c>
      <c r="I142" s="25">
        <v>5</v>
      </c>
      <c r="J142" s="26">
        <v>5</v>
      </c>
    </row>
    <row r="143" spans="1:11" ht="15.75">
      <c r="A143" s="92" t="s">
        <v>54</v>
      </c>
      <c r="B143" s="13" t="s">
        <v>5</v>
      </c>
      <c r="C143" s="13" t="s">
        <v>9</v>
      </c>
      <c r="D143" s="86"/>
      <c r="E143" s="13"/>
      <c r="F143" s="120">
        <f>F144</f>
        <v>767.6500000000001</v>
      </c>
      <c r="G143" s="114">
        <v>117.35</v>
      </c>
      <c r="H143" s="114">
        <f>H144</f>
        <v>100</v>
      </c>
      <c r="I143" s="156"/>
      <c r="J143" s="157"/>
      <c r="K143" s="81"/>
    </row>
    <row r="144" spans="1:10" ht="57.75">
      <c r="A144" s="55" t="s">
        <v>199</v>
      </c>
      <c r="B144" s="12" t="s">
        <v>5</v>
      </c>
      <c r="C144" s="12" t="s">
        <v>9</v>
      </c>
      <c r="D144" s="89" t="s">
        <v>136</v>
      </c>
      <c r="E144" s="12"/>
      <c r="F144" s="118">
        <f>SUM(F145,F150,F155)</f>
        <v>767.6500000000001</v>
      </c>
      <c r="G144" s="109">
        <f>SUM(G145,G150,G155)</f>
        <v>117.35</v>
      </c>
      <c r="H144" s="109">
        <f>SUM(H145,H150,H155)</f>
        <v>100</v>
      </c>
      <c r="I144" s="20">
        <v>1392</v>
      </c>
      <c r="J144" s="28">
        <v>1593</v>
      </c>
    </row>
    <row r="145" spans="1:10" ht="31.5">
      <c r="A145" s="92" t="s">
        <v>101</v>
      </c>
      <c r="B145" s="12" t="s">
        <v>5</v>
      </c>
      <c r="C145" s="12" t="s">
        <v>9</v>
      </c>
      <c r="D145" s="89" t="s">
        <v>200</v>
      </c>
      <c r="E145" s="12"/>
      <c r="F145" s="118">
        <f aca="true" t="shared" si="16" ref="F145:G148">F146</f>
        <v>20</v>
      </c>
      <c r="G145" s="109">
        <f t="shared" si="16"/>
        <v>30</v>
      </c>
      <c r="H145" s="109">
        <f>H146</f>
        <v>30</v>
      </c>
      <c r="I145" s="20"/>
      <c r="J145" s="28"/>
    </row>
    <row r="146" spans="1:10" ht="15.75">
      <c r="A146" s="59" t="s">
        <v>235</v>
      </c>
      <c r="B146" s="15" t="s">
        <v>5</v>
      </c>
      <c r="C146" s="10" t="s">
        <v>9</v>
      </c>
      <c r="D146" s="88" t="s">
        <v>201</v>
      </c>
      <c r="E146" s="11"/>
      <c r="F146" s="121">
        <f t="shared" si="16"/>
        <v>20</v>
      </c>
      <c r="G146" s="110">
        <f t="shared" si="16"/>
        <v>30</v>
      </c>
      <c r="H146" s="110">
        <f>H147</f>
        <v>30</v>
      </c>
      <c r="I146" s="25">
        <v>887</v>
      </c>
      <c r="J146" s="26">
        <v>1024</v>
      </c>
    </row>
    <row r="147" spans="1:10" ht="30">
      <c r="A147" s="52" t="s">
        <v>45</v>
      </c>
      <c r="B147" s="15" t="s">
        <v>5</v>
      </c>
      <c r="C147" s="10" t="s">
        <v>9</v>
      </c>
      <c r="D147" s="88" t="s">
        <v>201</v>
      </c>
      <c r="E147" s="11" t="s">
        <v>34</v>
      </c>
      <c r="F147" s="121">
        <f t="shared" si="16"/>
        <v>20</v>
      </c>
      <c r="G147" s="110">
        <f t="shared" si="16"/>
        <v>30</v>
      </c>
      <c r="H147" s="110">
        <f>H148</f>
        <v>30</v>
      </c>
      <c r="I147" s="25">
        <v>887</v>
      </c>
      <c r="J147" s="26">
        <v>1024</v>
      </c>
    </row>
    <row r="148" spans="1:10" ht="30">
      <c r="A148" s="52" t="s">
        <v>75</v>
      </c>
      <c r="B148" s="10" t="s">
        <v>5</v>
      </c>
      <c r="C148" s="10" t="s">
        <v>9</v>
      </c>
      <c r="D148" s="88" t="s">
        <v>201</v>
      </c>
      <c r="E148" s="11" t="s">
        <v>35</v>
      </c>
      <c r="F148" s="121">
        <f t="shared" si="16"/>
        <v>20</v>
      </c>
      <c r="G148" s="110">
        <f t="shared" si="16"/>
        <v>30</v>
      </c>
      <c r="H148" s="110">
        <f>H149</f>
        <v>30</v>
      </c>
      <c r="I148" s="20">
        <v>388</v>
      </c>
      <c r="J148" s="28">
        <v>452</v>
      </c>
    </row>
    <row r="149" spans="1:10" ht="30">
      <c r="A149" s="52" t="s">
        <v>47</v>
      </c>
      <c r="B149" s="10" t="s">
        <v>5</v>
      </c>
      <c r="C149" s="11" t="s">
        <v>9</v>
      </c>
      <c r="D149" s="88" t="s">
        <v>201</v>
      </c>
      <c r="E149" s="11" t="s">
        <v>28</v>
      </c>
      <c r="F149" s="121">
        <v>20</v>
      </c>
      <c r="G149" s="110">
        <v>30</v>
      </c>
      <c r="H149" s="110">
        <v>30</v>
      </c>
      <c r="I149" s="25">
        <v>388</v>
      </c>
      <c r="J149" s="26">
        <v>452</v>
      </c>
    </row>
    <row r="150" spans="1:10" ht="29.25">
      <c r="A150" s="93" t="s">
        <v>102</v>
      </c>
      <c r="B150" s="12" t="s">
        <v>5</v>
      </c>
      <c r="C150" s="34" t="s">
        <v>9</v>
      </c>
      <c r="D150" s="89" t="s">
        <v>203</v>
      </c>
      <c r="E150" s="34"/>
      <c r="F150" s="118">
        <f aca="true" t="shared" si="17" ref="F150:H153">F151</f>
        <v>63.95</v>
      </c>
      <c r="G150" s="109">
        <f t="shared" si="17"/>
        <v>87.35</v>
      </c>
      <c r="H150" s="109">
        <f t="shared" si="17"/>
        <v>70</v>
      </c>
      <c r="I150" s="25"/>
      <c r="J150" s="26"/>
    </row>
    <row r="151" spans="1:10" ht="31.5">
      <c r="A151" s="59" t="s">
        <v>202</v>
      </c>
      <c r="B151" s="10" t="s">
        <v>5</v>
      </c>
      <c r="C151" s="11" t="s">
        <v>9</v>
      </c>
      <c r="D151" s="88" t="s">
        <v>204</v>
      </c>
      <c r="E151" s="11"/>
      <c r="F151" s="119">
        <f t="shared" si="17"/>
        <v>63.95</v>
      </c>
      <c r="G151" s="112">
        <f t="shared" si="17"/>
        <v>87.35</v>
      </c>
      <c r="H151" s="110">
        <f t="shared" si="17"/>
        <v>70</v>
      </c>
      <c r="I151" s="25">
        <v>388</v>
      </c>
      <c r="J151" s="26">
        <v>452</v>
      </c>
    </row>
    <row r="152" spans="1:10" ht="30">
      <c r="A152" s="52" t="s">
        <v>45</v>
      </c>
      <c r="B152" s="15" t="s">
        <v>5</v>
      </c>
      <c r="C152" s="11" t="s">
        <v>9</v>
      </c>
      <c r="D152" s="88" t="s">
        <v>204</v>
      </c>
      <c r="E152" s="11" t="s">
        <v>34</v>
      </c>
      <c r="F152" s="119">
        <f t="shared" si="17"/>
        <v>63.95</v>
      </c>
      <c r="G152" s="112">
        <f t="shared" si="17"/>
        <v>87.35</v>
      </c>
      <c r="H152" s="110">
        <f t="shared" si="17"/>
        <v>70</v>
      </c>
      <c r="I152" s="20">
        <v>117</v>
      </c>
      <c r="J152" s="28">
        <v>117</v>
      </c>
    </row>
    <row r="153" spans="1:10" ht="30">
      <c r="A153" s="52" t="s">
        <v>75</v>
      </c>
      <c r="B153" s="10" t="s">
        <v>5</v>
      </c>
      <c r="C153" s="10" t="s">
        <v>9</v>
      </c>
      <c r="D153" s="88" t="s">
        <v>204</v>
      </c>
      <c r="E153" s="10" t="s">
        <v>35</v>
      </c>
      <c r="F153" s="119">
        <f t="shared" si="17"/>
        <v>63.95</v>
      </c>
      <c r="G153" s="112">
        <f t="shared" si="17"/>
        <v>87.35</v>
      </c>
      <c r="H153" s="110">
        <f t="shared" si="17"/>
        <v>70</v>
      </c>
      <c r="I153" s="25">
        <v>117</v>
      </c>
      <c r="J153" s="26">
        <v>117</v>
      </c>
    </row>
    <row r="154" spans="1:10" ht="30">
      <c r="A154" s="52" t="s">
        <v>47</v>
      </c>
      <c r="B154" s="10" t="s">
        <v>5</v>
      </c>
      <c r="C154" s="10" t="s">
        <v>9</v>
      </c>
      <c r="D154" s="88" t="s">
        <v>204</v>
      </c>
      <c r="E154" s="10" t="s">
        <v>28</v>
      </c>
      <c r="F154" s="119">
        <v>63.95</v>
      </c>
      <c r="G154" s="112">
        <v>87.35</v>
      </c>
      <c r="H154" s="110">
        <v>70</v>
      </c>
      <c r="I154" s="25">
        <v>117</v>
      </c>
      <c r="J154" s="26">
        <v>117</v>
      </c>
    </row>
    <row r="155" spans="1:10" ht="43.5">
      <c r="A155" s="145" t="s">
        <v>125</v>
      </c>
      <c r="B155" s="12" t="s">
        <v>5</v>
      </c>
      <c r="C155" s="12" t="s">
        <v>9</v>
      </c>
      <c r="D155" s="155" t="s">
        <v>205</v>
      </c>
      <c r="E155" s="12"/>
      <c r="F155" s="118">
        <f aca="true" t="shared" si="18" ref="F155:H158">F156</f>
        <v>683.7</v>
      </c>
      <c r="G155" s="109">
        <f t="shared" si="18"/>
        <v>0</v>
      </c>
      <c r="H155" s="109">
        <f t="shared" si="18"/>
        <v>0</v>
      </c>
      <c r="I155" s="25"/>
      <c r="J155" s="26"/>
    </row>
    <row r="156" spans="1:10" ht="45">
      <c r="A156" s="146" t="s">
        <v>126</v>
      </c>
      <c r="B156" s="10" t="s">
        <v>5</v>
      </c>
      <c r="C156" s="10" t="s">
        <v>9</v>
      </c>
      <c r="D156" s="154" t="s">
        <v>206</v>
      </c>
      <c r="E156" s="10"/>
      <c r="F156" s="121">
        <f t="shared" si="18"/>
        <v>683.7</v>
      </c>
      <c r="G156" s="110">
        <f t="shared" si="18"/>
        <v>0</v>
      </c>
      <c r="H156" s="110">
        <f t="shared" si="18"/>
        <v>0</v>
      </c>
      <c r="I156" s="25"/>
      <c r="J156" s="26"/>
    </row>
    <row r="157" spans="1:10" ht="30">
      <c r="A157" s="52" t="s">
        <v>45</v>
      </c>
      <c r="B157" s="10" t="s">
        <v>5</v>
      </c>
      <c r="C157" s="10" t="s">
        <v>9</v>
      </c>
      <c r="D157" s="154" t="s">
        <v>206</v>
      </c>
      <c r="E157" s="10" t="s">
        <v>34</v>
      </c>
      <c r="F157" s="119">
        <f t="shared" si="18"/>
        <v>683.7</v>
      </c>
      <c r="G157" s="112">
        <f t="shared" si="18"/>
        <v>0</v>
      </c>
      <c r="H157" s="110">
        <f t="shared" si="18"/>
        <v>0</v>
      </c>
      <c r="I157" s="25"/>
      <c r="J157" s="26"/>
    </row>
    <row r="158" spans="1:10" ht="30">
      <c r="A158" s="52" t="s">
        <v>75</v>
      </c>
      <c r="B158" s="10" t="s">
        <v>5</v>
      </c>
      <c r="C158" s="10" t="s">
        <v>9</v>
      </c>
      <c r="D158" s="154" t="s">
        <v>206</v>
      </c>
      <c r="E158" s="10" t="s">
        <v>35</v>
      </c>
      <c r="F158" s="119">
        <f t="shared" si="18"/>
        <v>683.7</v>
      </c>
      <c r="G158" s="112">
        <f t="shared" si="18"/>
        <v>0</v>
      </c>
      <c r="H158" s="110">
        <f t="shared" si="18"/>
        <v>0</v>
      </c>
      <c r="I158" s="25"/>
      <c r="J158" s="26"/>
    </row>
    <row r="159" spans="1:10" ht="30">
      <c r="A159" s="52" t="s">
        <v>86</v>
      </c>
      <c r="B159" s="10" t="s">
        <v>5</v>
      </c>
      <c r="C159" s="10" t="s">
        <v>9</v>
      </c>
      <c r="D159" s="154" t="s">
        <v>206</v>
      </c>
      <c r="E159" s="10" t="s">
        <v>225</v>
      </c>
      <c r="F159" s="119">
        <v>683.7</v>
      </c>
      <c r="G159" s="112">
        <v>0</v>
      </c>
      <c r="H159" s="110">
        <v>0</v>
      </c>
      <c r="I159" s="25"/>
      <c r="J159" s="26"/>
    </row>
    <row r="160" spans="1:10" ht="15.75">
      <c r="A160" s="60" t="s">
        <v>13</v>
      </c>
      <c r="B160" s="85" t="s">
        <v>0</v>
      </c>
      <c r="C160" s="72"/>
      <c r="D160" s="91"/>
      <c r="E160" s="72"/>
      <c r="F160" s="128" t="str">
        <f aca="true" t="shared" si="19" ref="F160:H165">F161</f>
        <v>5,00</v>
      </c>
      <c r="G160" s="113" t="str">
        <f t="shared" si="19"/>
        <v>5,00</v>
      </c>
      <c r="H160" s="113">
        <f t="shared" si="19"/>
        <v>5</v>
      </c>
      <c r="I160" s="25"/>
      <c r="J160" s="26"/>
    </row>
    <row r="161" spans="1:10" ht="15.75">
      <c r="A161" s="46" t="s">
        <v>115</v>
      </c>
      <c r="B161" s="82" t="s">
        <v>0</v>
      </c>
      <c r="C161" s="12" t="s">
        <v>0</v>
      </c>
      <c r="D161" s="89"/>
      <c r="E161" s="12"/>
      <c r="F161" s="118" t="str">
        <f t="shared" si="19"/>
        <v>5,00</v>
      </c>
      <c r="G161" s="109" t="str">
        <f t="shared" si="19"/>
        <v>5,00</v>
      </c>
      <c r="H161" s="109">
        <f t="shared" si="19"/>
        <v>5</v>
      </c>
      <c r="I161" s="25">
        <v>117</v>
      </c>
      <c r="J161" s="26">
        <v>117</v>
      </c>
    </row>
    <row r="162" spans="1:10" ht="43.5">
      <c r="A162" s="55" t="s">
        <v>207</v>
      </c>
      <c r="B162" s="79" t="s">
        <v>0</v>
      </c>
      <c r="C162" s="12" t="s">
        <v>0</v>
      </c>
      <c r="D162" s="89" t="s">
        <v>136</v>
      </c>
      <c r="E162" s="12"/>
      <c r="F162" s="118" t="str">
        <f t="shared" si="19"/>
        <v>5,00</v>
      </c>
      <c r="G162" s="109" t="str">
        <f t="shared" si="19"/>
        <v>5,00</v>
      </c>
      <c r="H162" s="109">
        <f t="shared" si="19"/>
        <v>5</v>
      </c>
      <c r="I162" s="20">
        <v>49</v>
      </c>
      <c r="J162" s="28">
        <v>49</v>
      </c>
    </row>
    <row r="163" spans="1:10" ht="71.25">
      <c r="A163" s="46" t="s">
        <v>103</v>
      </c>
      <c r="B163" s="79" t="s">
        <v>0</v>
      </c>
      <c r="C163" s="12" t="s">
        <v>0</v>
      </c>
      <c r="D163" s="89" t="s">
        <v>208</v>
      </c>
      <c r="E163" s="12"/>
      <c r="F163" s="118" t="str">
        <f t="shared" si="19"/>
        <v>5,00</v>
      </c>
      <c r="G163" s="109" t="str">
        <f t="shared" si="19"/>
        <v>5,00</v>
      </c>
      <c r="H163" s="109">
        <f t="shared" si="19"/>
        <v>5</v>
      </c>
      <c r="I163" s="20">
        <v>49</v>
      </c>
      <c r="J163" s="28">
        <v>49</v>
      </c>
    </row>
    <row r="164" spans="1:10" ht="30">
      <c r="A164" s="62" t="s">
        <v>104</v>
      </c>
      <c r="B164" s="12" t="s">
        <v>0</v>
      </c>
      <c r="C164" s="10" t="s">
        <v>0</v>
      </c>
      <c r="D164" s="88" t="s">
        <v>209</v>
      </c>
      <c r="E164" s="10"/>
      <c r="F164" s="121" t="str">
        <f t="shared" si="19"/>
        <v>5,00</v>
      </c>
      <c r="G164" s="110" t="str">
        <f t="shared" si="19"/>
        <v>5,00</v>
      </c>
      <c r="H164" s="110">
        <f t="shared" si="19"/>
        <v>5</v>
      </c>
      <c r="I164" s="20">
        <v>49</v>
      </c>
      <c r="J164" s="28">
        <v>49</v>
      </c>
    </row>
    <row r="165" spans="1:10" ht="15.75">
      <c r="A165" s="52" t="s">
        <v>38</v>
      </c>
      <c r="B165" s="15" t="s">
        <v>0</v>
      </c>
      <c r="C165" s="10" t="s">
        <v>0</v>
      </c>
      <c r="D165" s="88" t="s">
        <v>209</v>
      </c>
      <c r="E165" s="10" t="s">
        <v>39</v>
      </c>
      <c r="F165" s="121" t="str">
        <f t="shared" si="19"/>
        <v>5,00</v>
      </c>
      <c r="G165" s="110" t="str">
        <f t="shared" si="19"/>
        <v>5,00</v>
      </c>
      <c r="H165" s="110">
        <f t="shared" si="19"/>
        <v>5</v>
      </c>
      <c r="I165" s="25">
        <v>49</v>
      </c>
      <c r="J165" s="26">
        <v>49</v>
      </c>
    </row>
    <row r="166" spans="1:10" ht="15.75">
      <c r="A166" s="63" t="s">
        <v>49</v>
      </c>
      <c r="B166" s="10" t="s">
        <v>0</v>
      </c>
      <c r="C166" s="10" t="s">
        <v>0</v>
      </c>
      <c r="D166" s="88" t="s">
        <v>209</v>
      </c>
      <c r="E166" s="10" t="s">
        <v>50</v>
      </c>
      <c r="F166" s="121" t="s">
        <v>64</v>
      </c>
      <c r="G166" s="110" t="s">
        <v>64</v>
      </c>
      <c r="H166" s="110">
        <v>5</v>
      </c>
      <c r="I166" s="20">
        <v>2933.5</v>
      </c>
      <c r="J166" s="28">
        <v>2891.6</v>
      </c>
    </row>
    <row r="167" spans="1:10" ht="17.25" customHeight="1">
      <c r="A167" s="60" t="s">
        <v>88</v>
      </c>
      <c r="B167" s="78" t="s">
        <v>7</v>
      </c>
      <c r="C167" s="78"/>
      <c r="D167" s="91"/>
      <c r="E167" s="76"/>
      <c r="F167" s="128">
        <f>SUM(F168,F178)</f>
        <v>1445.6999999999998</v>
      </c>
      <c r="G167" s="113">
        <f>SUM(G169,G179)</f>
        <v>1445.6999999999998</v>
      </c>
      <c r="H167" s="113">
        <f>SUM(H168,H178)</f>
        <v>1445.6999999999998</v>
      </c>
      <c r="I167" s="20">
        <v>72</v>
      </c>
      <c r="J167" s="28">
        <v>145</v>
      </c>
    </row>
    <row r="168" spans="1:10" ht="17.25" customHeight="1">
      <c r="A168" s="139" t="s">
        <v>120</v>
      </c>
      <c r="B168" s="79" t="s">
        <v>7</v>
      </c>
      <c r="C168" s="79" t="s">
        <v>1</v>
      </c>
      <c r="D168" s="89"/>
      <c r="E168" s="34"/>
      <c r="F168" s="118">
        <f>F169</f>
        <v>1223.6</v>
      </c>
      <c r="G168" s="109">
        <f>G169</f>
        <v>1223.6</v>
      </c>
      <c r="H168" s="109">
        <f>H169</f>
        <v>1223.6</v>
      </c>
      <c r="I168" s="25">
        <v>72</v>
      </c>
      <c r="J168" s="26">
        <v>145</v>
      </c>
    </row>
    <row r="169" spans="1:10" ht="53.25" customHeight="1">
      <c r="A169" s="55" t="s">
        <v>210</v>
      </c>
      <c r="B169" s="12" t="s">
        <v>7</v>
      </c>
      <c r="C169" s="12" t="s">
        <v>1</v>
      </c>
      <c r="D169" s="86" t="s">
        <v>136</v>
      </c>
      <c r="E169" s="34"/>
      <c r="F169" s="122">
        <f>SUM(F170,F174)</f>
        <v>1223.6</v>
      </c>
      <c r="G169" s="111">
        <f>SUM(G170,G174)</f>
        <v>1223.6</v>
      </c>
      <c r="H169" s="111">
        <f>SUM(H170,H174)</f>
        <v>1223.6</v>
      </c>
      <c r="I169" s="25"/>
      <c r="J169" s="26"/>
    </row>
    <row r="170" spans="1:10" ht="44.25" customHeight="1">
      <c r="A170" s="46" t="s">
        <v>109</v>
      </c>
      <c r="B170" s="12" t="s">
        <v>7</v>
      </c>
      <c r="C170" s="12" t="s">
        <v>1</v>
      </c>
      <c r="D170" s="89" t="s">
        <v>211</v>
      </c>
      <c r="E170" s="13"/>
      <c r="F170" s="122">
        <f aca="true" t="shared" si="20" ref="F170:H172">F171</f>
        <v>876.1</v>
      </c>
      <c r="G170" s="111">
        <f t="shared" si="20"/>
        <v>876.1</v>
      </c>
      <c r="H170" s="111">
        <f t="shared" si="20"/>
        <v>876.1</v>
      </c>
      <c r="I170" s="25">
        <v>72</v>
      </c>
      <c r="J170" s="26">
        <v>145</v>
      </c>
    </row>
    <row r="171" spans="1:10" ht="30">
      <c r="A171" s="62" t="s">
        <v>105</v>
      </c>
      <c r="B171" s="10" t="s">
        <v>7</v>
      </c>
      <c r="C171" s="10" t="s">
        <v>1</v>
      </c>
      <c r="D171" s="88" t="s">
        <v>212</v>
      </c>
      <c r="E171" s="15"/>
      <c r="F171" s="119">
        <f t="shared" si="20"/>
        <v>876.1</v>
      </c>
      <c r="G171" s="112">
        <f t="shared" si="20"/>
        <v>876.1</v>
      </c>
      <c r="H171" s="112">
        <f t="shared" si="20"/>
        <v>876.1</v>
      </c>
      <c r="I171" s="25">
        <v>72</v>
      </c>
      <c r="J171" s="26">
        <v>145</v>
      </c>
    </row>
    <row r="172" spans="1:10" ht="15.75">
      <c r="A172" s="52" t="s">
        <v>38</v>
      </c>
      <c r="B172" s="10" t="s">
        <v>7</v>
      </c>
      <c r="C172" s="10" t="s">
        <v>1</v>
      </c>
      <c r="D172" s="88" t="s">
        <v>212</v>
      </c>
      <c r="E172" s="11" t="s">
        <v>39</v>
      </c>
      <c r="F172" s="119">
        <f t="shared" si="20"/>
        <v>876.1</v>
      </c>
      <c r="G172" s="112">
        <f t="shared" si="20"/>
        <v>876.1</v>
      </c>
      <c r="H172" s="112">
        <f t="shared" si="20"/>
        <v>876.1</v>
      </c>
      <c r="I172" s="20">
        <v>3005.5</v>
      </c>
      <c r="J172" s="28">
        <v>3036.6</v>
      </c>
    </row>
    <row r="173" spans="1:8" ht="15.75">
      <c r="A173" s="63" t="s">
        <v>49</v>
      </c>
      <c r="B173" s="10" t="s">
        <v>7</v>
      </c>
      <c r="C173" s="10" t="s">
        <v>1</v>
      </c>
      <c r="D173" s="88" t="s">
        <v>212</v>
      </c>
      <c r="E173" s="11" t="s">
        <v>50</v>
      </c>
      <c r="F173" s="119">
        <v>876.1</v>
      </c>
      <c r="G173" s="112">
        <v>876.1</v>
      </c>
      <c r="H173" s="110">
        <v>876.1</v>
      </c>
    </row>
    <row r="174" spans="1:8" ht="71.25">
      <c r="A174" s="46" t="s">
        <v>106</v>
      </c>
      <c r="B174" s="12" t="s">
        <v>7</v>
      </c>
      <c r="C174" s="12" t="s">
        <v>1</v>
      </c>
      <c r="D174" s="89" t="s">
        <v>213</v>
      </c>
      <c r="E174" s="12"/>
      <c r="F174" s="118">
        <f aca="true" t="shared" si="21" ref="F174:H176">F175</f>
        <v>347.5</v>
      </c>
      <c r="G174" s="109">
        <f t="shared" si="21"/>
        <v>347.5</v>
      </c>
      <c r="H174" s="109">
        <f t="shared" si="21"/>
        <v>347.5</v>
      </c>
    </row>
    <row r="175" spans="1:8" ht="15.75">
      <c r="A175" s="62" t="s">
        <v>107</v>
      </c>
      <c r="B175" s="10" t="s">
        <v>7</v>
      </c>
      <c r="C175" s="10" t="s">
        <v>1</v>
      </c>
      <c r="D175" s="88" t="s">
        <v>214</v>
      </c>
      <c r="E175" s="10"/>
      <c r="F175" s="121">
        <f t="shared" si="21"/>
        <v>347.5</v>
      </c>
      <c r="G175" s="110">
        <f t="shared" si="21"/>
        <v>347.5</v>
      </c>
      <c r="H175" s="110">
        <f t="shared" si="21"/>
        <v>347.5</v>
      </c>
    </row>
    <row r="176" spans="1:8" ht="15.75">
      <c r="A176" s="52" t="s">
        <v>38</v>
      </c>
      <c r="B176" s="11" t="s">
        <v>7</v>
      </c>
      <c r="C176" s="11" t="s">
        <v>1</v>
      </c>
      <c r="D176" s="88" t="s">
        <v>214</v>
      </c>
      <c r="E176" s="11" t="s">
        <v>39</v>
      </c>
      <c r="F176" s="119">
        <f t="shared" si="21"/>
        <v>347.5</v>
      </c>
      <c r="G176" s="112">
        <f t="shared" si="21"/>
        <v>347.5</v>
      </c>
      <c r="H176" s="112">
        <f t="shared" si="21"/>
        <v>347.5</v>
      </c>
    </row>
    <row r="177" spans="1:8" ht="15.75">
      <c r="A177" s="63" t="s">
        <v>49</v>
      </c>
      <c r="B177" s="10" t="s">
        <v>7</v>
      </c>
      <c r="C177" s="10" t="s">
        <v>1</v>
      </c>
      <c r="D177" s="88" t="s">
        <v>214</v>
      </c>
      <c r="E177" s="11" t="s">
        <v>50</v>
      </c>
      <c r="F177" s="119">
        <v>347.5</v>
      </c>
      <c r="G177" s="112">
        <v>347.5</v>
      </c>
      <c r="H177" s="110">
        <v>347.5</v>
      </c>
    </row>
    <row r="178" spans="1:8" ht="15.75">
      <c r="A178" s="46" t="s">
        <v>22</v>
      </c>
      <c r="B178" s="12" t="s">
        <v>7</v>
      </c>
      <c r="C178" s="12" t="s">
        <v>4</v>
      </c>
      <c r="D178" s="89"/>
      <c r="E178" s="96"/>
      <c r="F178" s="118">
        <f aca="true" t="shared" si="22" ref="F178:H181">F179</f>
        <v>222.1</v>
      </c>
      <c r="G178" s="109">
        <f t="shared" si="22"/>
        <v>222.1</v>
      </c>
      <c r="H178" s="109">
        <f t="shared" si="22"/>
        <v>222.1</v>
      </c>
    </row>
    <row r="179" spans="1:8" ht="71.25">
      <c r="A179" s="46" t="s">
        <v>124</v>
      </c>
      <c r="B179" s="12" t="s">
        <v>7</v>
      </c>
      <c r="C179" s="12" t="s">
        <v>4</v>
      </c>
      <c r="D179" s="89" t="s">
        <v>215</v>
      </c>
      <c r="E179" s="13"/>
      <c r="F179" s="118">
        <f t="shared" si="22"/>
        <v>222.1</v>
      </c>
      <c r="G179" s="109">
        <f t="shared" si="22"/>
        <v>222.1</v>
      </c>
      <c r="H179" s="109">
        <f t="shared" si="22"/>
        <v>222.1</v>
      </c>
    </row>
    <row r="180" spans="1:8" ht="30">
      <c r="A180" s="62" t="s">
        <v>123</v>
      </c>
      <c r="B180" s="10" t="s">
        <v>7</v>
      </c>
      <c r="C180" s="10" t="s">
        <v>4</v>
      </c>
      <c r="D180" s="88" t="s">
        <v>216</v>
      </c>
      <c r="E180" s="15"/>
      <c r="F180" s="119">
        <f t="shared" si="22"/>
        <v>222.1</v>
      </c>
      <c r="G180" s="112">
        <f t="shared" si="22"/>
        <v>222.1</v>
      </c>
      <c r="H180" s="112">
        <f t="shared" si="22"/>
        <v>222.1</v>
      </c>
    </row>
    <row r="181" spans="1:8" ht="15.75">
      <c r="A181" s="52" t="s">
        <v>38</v>
      </c>
      <c r="B181" s="10" t="s">
        <v>7</v>
      </c>
      <c r="C181" s="10" t="s">
        <v>4</v>
      </c>
      <c r="D181" s="88" t="s">
        <v>216</v>
      </c>
      <c r="E181" s="11" t="s">
        <v>39</v>
      </c>
      <c r="F181" s="119">
        <f t="shared" si="22"/>
        <v>222.1</v>
      </c>
      <c r="G181" s="112">
        <f t="shared" si="22"/>
        <v>222.1</v>
      </c>
      <c r="H181" s="112">
        <f t="shared" si="22"/>
        <v>222.1</v>
      </c>
    </row>
    <row r="182" spans="1:8" ht="15.75">
      <c r="A182" s="63" t="s">
        <v>49</v>
      </c>
      <c r="B182" s="10" t="s">
        <v>7</v>
      </c>
      <c r="C182" s="10" t="s">
        <v>4</v>
      </c>
      <c r="D182" s="88" t="s">
        <v>216</v>
      </c>
      <c r="E182" s="11" t="s">
        <v>50</v>
      </c>
      <c r="F182" s="119">
        <v>222.1</v>
      </c>
      <c r="G182" s="112">
        <v>222.1</v>
      </c>
      <c r="H182" s="110">
        <v>222.1</v>
      </c>
    </row>
    <row r="183" spans="1:8" ht="15.75">
      <c r="A183" s="64" t="s">
        <v>23</v>
      </c>
      <c r="B183" s="72" t="s">
        <v>24</v>
      </c>
      <c r="C183" s="72"/>
      <c r="D183" s="90"/>
      <c r="E183" s="83"/>
      <c r="F183" s="128">
        <f aca="true" t="shared" si="23" ref="F183:H188">F184</f>
        <v>49</v>
      </c>
      <c r="G183" s="113">
        <f t="shared" si="23"/>
        <v>49</v>
      </c>
      <c r="H183" s="113">
        <f t="shared" si="23"/>
        <v>49</v>
      </c>
    </row>
    <row r="184" spans="1:8" ht="15.75">
      <c r="A184" s="65" t="s">
        <v>121</v>
      </c>
      <c r="B184" s="12" t="s">
        <v>24</v>
      </c>
      <c r="C184" s="12" t="s">
        <v>1</v>
      </c>
      <c r="D184" s="88"/>
      <c r="E184" s="140"/>
      <c r="F184" s="118">
        <f t="shared" si="23"/>
        <v>49</v>
      </c>
      <c r="G184" s="109">
        <f t="shared" si="23"/>
        <v>49</v>
      </c>
      <c r="H184" s="109">
        <f t="shared" si="23"/>
        <v>49</v>
      </c>
    </row>
    <row r="185" spans="1:8" ht="42.75">
      <c r="A185" s="46" t="s">
        <v>157</v>
      </c>
      <c r="B185" s="12" t="s">
        <v>24</v>
      </c>
      <c r="C185" s="12" t="s">
        <v>1</v>
      </c>
      <c r="D185" s="89" t="s">
        <v>136</v>
      </c>
      <c r="E185" s="79"/>
      <c r="F185" s="118">
        <f t="shared" si="23"/>
        <v>49</v>
      </c>
      <c r="G185" s="109">
        <f t="shared" si="23"/>
        <v>49</v>
      </c>
      <c r="H185" s="109">
        <f t="shared" si="23"/>
        <v>49</v>
      </c>
    </row>
    <row r="186" spans="1:8" ht="71.25">
      <c r="A186" s="65" t="s">
        <v>108</v>
      </c>
      <c r="B186" s="12" t="s">
        <v>24</v>
      </c>
      <c r="C186" s="12" t="s">
        <v>1</v>
      </c>
      <c r="D186" s="89" t="s">
        <v>217</v>
      </c>
      <c r="E186" s="12"/>
      <c r="F186" s="118">
        <f t="shared" si="23"/>
        <v>49</v>
      </c>
      <c r="G186" s="109">
        <f t="shared" si="23"/>
        <v>49</v>
      </c>
      <c r="H186" s="109">
        <f t="shared" si="23"/>
        <v>49</v>
      </c>
    </row>
    <row r="187" spans="1:8" ht="47.25">
      <c r="A187" s="66" t="s">
        <v>89</v>
      </c>
      <c r="B187" s="11" t="s">
        <v>24</v>
      </c>
      <c r="C187" s="11" t="s">
        <v>1</v>
      </c>
      <c r="D187" s="88" t="s">
        <v>218</v>
      </c>
      <c r="E187" s="11"/>
      <c r="F187" s="119">
        <f t="shared" si="23"/>
        <v>49</v>
      </c>
      <c r="G187" s="112">
        <f t="shared" si="23"/>
        <v>49</v>
      </c>
      <c r="H187" s="112">
        <f t="shared" si="23"/>
        <v>49</v>
      </c>
    </row>
    <row r="188" spans="1:8" ht="15.75">
      <c r="A188" s="52" t="s">
        <v>38</v>
      </c>
      <c r="B188" s="11" t="s">
        <v>24</v>
      </c>
      <c r="C188" s="11" t="s">
        <v>1</v>
      </c>
      <c r="D188" s="88" t="s">
        <v>218</v>
      </c>
      <c r="E188" s="11" t="s">
        <v>39</v>
      </c>
      <c r="F188" s="119">
        <f t="shared" si="23"/>
        <v>49</v>
      </c>
      <c r="G188" s="112">
        <f t="shared" si="23"/>
        <v>49</v>
      </c>
      <c r="H188" s="112">
        <f t="shared" si="23"/>
        <v>49</v>
      </c>
    </row>
    <row r="189" spans="1:8" ht="15.75">
      <c r="A189" s="63" t="s">
        <v>49</v>
      </c>
      <c r="B189" s="11" t="s">
        <v>24</v>
      </c>
      <c r="C189" s="11" t="s">
        <v>1</v>
      </c>
      <c r="D189" s="88" t="s">
        <v>218</v>
      </c>
      <c r="E189" s="11" t="s">
        <v>50</v>
      </c>
      <c r="F189" s="119">
        <v>49</v>
      </c>
      <c r="G189" s="112">
        <v>49</v>
      </c>
      <c r="H189" s="110">
        <v>49</v>
      </c>
    </row>
    <row r="190" spans="1:8" ht="15.75">
      <c r="A190" s="46" t="s">
        <v>90</v>
      </c>
      <c r="B190" s="12"/>
      <c r="C190" s="12"/>
      <c r="D190" s="89"/>
      <c r="E190" s="12"/>
      <c r="F190" s="150">
        <f>SUM(F10+F61+F71+F98+F135+F160+F167+F183)</f>
        <v>5495.050000000001</v>
      </c>
      <c r="G190" s="141">
        <f>SUM(G10+G61+G71+G98+G135+G160+G167+G183)</f>
        <v>4451.65</v>
      </c>
      <c r="H190" s="109">
        <f>SUM(H10+H61+H71+H98+H135+H160+H167+H183)</f>
        <v>4759.030000000001</v>
      </c>
    </row>
    <row r="191" spans="1:8" ht="15.75">
      <c r="A191" s="99" t="s">
        <v>18</v>
      </c>
      <c r="B191" s="11"/>
      <c r="C191" s="11"/>
      <c r="D191" s="88"/>
      <c r="E191" s="11"/>
      <c r="F191" s="119"/>
      <c r="G191" s="142">
        <f>G192</f>
        <v>111.8</v>
      </c>
      <c r="H191" s="110">
        <f>H192</f>
        <v>228.1</v>
      </c>
    </row>
    <row r="192" spans="1:8" ht="15.75">
      <c r="A192" s="100" t="s">
        <v>18</v>
      </c>
      <c r="B192" s="11"/>
      <c r="C192" s="11"/>
      <c r="D192" s="101"/>
      <c r="E192" s="11"/>
      <c r="F192" s="119"/>
      <c r="G192" s="142">
        <v>111.8</v>
      </c>
      <c r="H192" s="110">
        <v>228.1</v>
      </c>
    </row>
    <row r="193" spans="1:8" ht="15.75">
      <c r="A193" s="62" t="s">
        <v>91</v>
      </c>
      <c r="B193" s="102"/>
      <c r="C193" s="102"/>
      <c r="D193" s="88"/>
      <c r="E193" s="103"/>
      <c r="F193" s="104">
        <f>F190</f>
        <v>5495.050000000001</v>
      </c>
      <c r="G193" s="143">
        <f>SUM(G190+G191)</f>
        <v>4563.45</v>
      </c>
      <c r="H193" s="117">
        <f>SUM(H190+H191)</f>
        <v>4987.130000000001</v>
      </c>
    </row>
    <row r="194" spans="5:8" ht="15.75">
      <c r="E194" s="96"/>
      <c r="F194" s="96"/>
      <c r="G194" s="96"/>
      <c r="H194" s="97"/>
    </row>
  </sheetData>
  <sheetProtection/>
  <mergeCells count="3">
    <mergeCell ref="I6:R6"/>
    <mergeCell ref="A6:H6"/>
    <mergeCell ref="A7:H7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2019-10-21T05:55:54Z</cp:lastPrinted>
  <dcterms:created xsi:type="dcterms:W3CDTF">2002-11-21T11:52:45Z</dcterms:created>
  <dcterms:modified xsi:type="dcterms:W3CDTF">2020-03-24T10:41:53Z</dcterms:modified>
  <cp:category/>
  <cp:version/>
  <cp:contentType/>
  <cp:contentStatus/>
</cp:coreProperties>
</file>