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'Лист1'!$A$96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<sst xmlns="http://schemas.openxmlformats.org/spreadsheetml/2006/main" count="759" uniqueCount="212">
  <si>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</si>
  <si>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</si>
  <si>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</si>
  <si>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</si>
  <si>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</si>
  <si>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</si>
  <si>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</si>
  <si>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</si>
  <si>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</si>
  <si>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</si>
  <si>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</si>
  <si>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</si>
  <si>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</si>
  <si>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</si>
  <si>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</si>
  <si>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</si>
  <si>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</si>
  <si>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</si>
  <si>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</si>
  <si>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</si>
  <si>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</si>
  <si>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</si>
  <si>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</si>
  <si>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</si>
  <si>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</si>
  <si>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</si>
  <si>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</si>
  <si>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</si>
  <si>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</si>
  <si>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</si>
  <si>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</si>
  <si>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122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</si>
  <si>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</si>
  <si>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</si>
  <si>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</si>
  <si>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</si>
  <si>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</si>
  <si>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</si>
  <si>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</si>
  <si>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</si>
  <si>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</si>
  <si>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</si>
  <si>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</si>
  <si>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</si>
  <si>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</si>
  <si>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</si>
  <si>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</si>
  <si>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</si>
  <si>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</si>
  <si>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</si>
  <si>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</si>
  <si>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</si>
  <si>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</si>
  <si>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</si>
  <si>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</si>
  <si>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</si>
  <si>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</si>
  <si>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</si>
  <si>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</si>
  <si>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</si>
  <si>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</si>
  <si>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</si>
  <si>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</si>
  <si>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</si>
  <si>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</si>
  <si>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</si>
  <si>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</si>
  <si>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</si>
  <si>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</si>
  <si>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</si>
  <si>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</si>
  <si>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</si>
  <si>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</si>
  <si>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</si>
  <si>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</si>
  <si>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</si>
  <si>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</si>
  <si>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</si>
  <si>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</si>
  <si>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</si>
  <si>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</si>
  <si>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</si>
  <si>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</si>
  <si>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</si>
  <si>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</si>
  <si>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</si>
  <si>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</si>
  <si>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</si>
  <si>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</si>
  <si>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</si>
  <si>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</si>
  <si>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</si>
  <si>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</si>
  <si>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</si>
  <si>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</si>
  <si>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</si>
  <si>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</si>
  <si>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</si>
  <si>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</si>
  <si>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</si>
  <si>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</si>
  <si>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</si>
  <si>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</si>
  <si>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</si>
  <si>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</si>
  <si>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</si>
  <si>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</si>
  <si>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</si>
  <si>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</si>
  <si>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</si>
  <si>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</si>
  <si>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</si>
  <si>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</si>
  <si>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</si>
  <si>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</si>
  <si>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</si>
  <si>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</si>
  <si>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</si>
  <si>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</si>
  <si>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</si>
  <si>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</si>
  <si>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</si>
  <si>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</si>
  <si>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</si>
  <si>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</si>
  <si>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</si>
  <si>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</si>
  <si>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</si>
  <si>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</si>
  <si>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</si>
  <si>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</si>
  <si>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</si>
  <si>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</si>
  <si>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</si>
  <si>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</si>
  <si>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</si>
  <si>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</si>
  <si>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</si>
  <si>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</si>
  <si>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</si>
  <si>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</si>
  <si>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</si>
  <si>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</si>
  <si>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</si>
  <si>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</si>
  <si>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</si>
  <si>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</si>
  <si>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</si>
  <si>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50 0 18 00000</t>
  </si>
  <si>
    <t>50 0 06 00000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</si>
  <si>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</si>
  <si>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</si>
  <si>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</si>
  <si>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</si>
  <si>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</si>
  <si>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</si>
  <si>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</si>
  <si>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</si>
  <si>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</si>
  <si>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</si>
  <si>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</si>
  <si>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</si>
  <si>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2021г</t>
  </si>
  <si>
    <t>2022г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</si>
  <si>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</si>
  <si>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</si>
  <si>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</si>
  <si>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</si>
  <si>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</si>
  <si>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</si>
  <si>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</si>
  <si>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</si>
  <si>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Основное мероприятие "Участие в организации деятельности по накоплению  и транспортированию твердых коммунальных отходов</t>
  </si>
  <si>
    <t>50 0 40 00000</t>
  </si>
  <si>
    <t>Обустройство площадок по накоплению  и транспортированию твердых коммунальных отходов</t>
  </si>
  <si>
    <t>Ведомственная структура расходов бюджета Екатеринославского сельсовета на 2021 год и на плановый период 2022 и 2023 годов.</t>
  </si>
  <si>
    <t>Закупка энергетических ресурсов</t>
  </si>
  <si>
    <t>247</t>
  </si>
  <si>
    <t>2023г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</si>
  <si>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</si>
  <si>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</si>
  <si>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</si>
  <si>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</si>
  <si>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</si>
  <si>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</si>
  <si>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</si>
  <si>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</si>
  <si>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</si>
  <si>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</si>
  <si>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</si>
  <si>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</si>
  <si>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</si>
  <si>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53 0 0100129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</si>
  <si>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</si>
  <si>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</si>
  <si>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</si>
  <si>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</si>
  <si>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</si>
  <si>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</si>
  <si>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</si>
  <si>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</si>
  <si>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</si>
  <si>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</si>
  <si>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</si>
  <si>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</si>
  <si>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</si>
  <si>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</si>
  <si>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территориальных зон в ЕГРН</t>
  </si>
  <si>
    <t>54 0 00 00000</t>
  </si>
  <si>
    <t>54 0 02 00000</t>
  </si>
  <si>
    <t>54 0 02 00011</t>
  </si>
  <si>
    <t xml:space="preserve">от  .10.2021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</si>
</sst>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120" zoomScaleNormal="12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204</v>
      </c>
      <c r="F1" s="10"/>
      <c r="G1" s="10"/>
      <c r="H1" s="10"/>
    </row>
    <row r="2" ht="15.75">
      <c r="E2" s="4" t="s">
        <v>17</v>
      </c>
    </row>
    <row r="3" ht="15.75">
      <c r="E3" s="4" t="s">
        <v>77</v>
      </c>
    </row>
    <row r="4" ht="15.75">
      <c r="E4" s="2" t="s">
        <v>211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31" t="s">
        <v>175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0" ht="32.25" customHeight="1">
      <c r="A9" s="233" t="s">
        <v>25</v>
      </c>
      <c r="B9" s="237" t="s">
        <v>79</v>
      </c>
      <c r="C9" s="233" t="s">
        <v>8</v>
      </c>
      <c r="D9" s="233" t="s">
        <v>9</v>
      </c>
      <c r="E9" s="232" t="s">
        <v>10</v>
      </c>
      <c r="F9" s="232" t="s">
        <v>11</v>
      </c>
      <c r="G9" s="234" t="s">
        <v>24</v>
      </c>
      <c r="H9" s="235"/>
      <c r="I9" s="236"/>
      <c r="J9" s="47"/>
    </row>
    <row r="10" spans="1:10" ht="43.5" customHeight="1">
      <c r="A10" s="233"/>
      <c r="B10" s="238"/>
      <c r="C10" s="233"/>
      <c r="D10" s="233"/>
      <c r="E10" s="232"/>
      <c r="F10" s="232"/>
      <c r="G10" s="46" t="s">
        <v>162</v>
      </c>
      <c r="H10" s="46" t="s">
        <v>163</v>
      </c>
      <c r="I10" s="11" t="s">
        <v>178</v>
      </c>
      <c r="J10" s="48"/>
    </row>
    <row r="11" spans="1:10" ht="28.5" customHeight="1">
      <c r="A11" s="174" t="s">
        <v>78</v>
      </c>
      <c r="B11" s="175">
        <v>916</v>
      </c>
      <c r="C11" s="176"/>
      <c r="D11" s="176"/>
      <c r="E11" s="176"/>
      <c r="F11" s="176"/>
      <c r="G11" s="177">
        <f>G187</f>
        <v>5534.5599999999995</v>
      </c>
      <c r="H11" s="177">
        <f>H187</f>
        <v>4587.599999999999</v>
      </c>
      <c r="I11" s="177">
        <f>I187</f>
        <v>4462.9800000000005</v>
      </c>
      <c r="J11" s="49"/>
    </row>
    <row r="12" spans="1:10" ht="27" customHeight="1">
      <c r="A12" s="114" t="s">
        <v>16</v>
      </c>
      <c r="B12" s="151">
        <v>916</v>
      </c>
      <c r="C12" s="113" t="s">
        <v>0</v>
      </c>
      <c r="D12" s="113"/>
      <c r="E12" s="115"/>
      <c r="F12" s="115"/>
      <c r="G12" s="199">
        <f>SUM(G13,G51,G21,G57)</f>
        <v>2428.65</v>
      </c>
      <c r="H12" s="199">
        <f>SUM(H13,H51,H21,H57)</f>
        <v>2271.09</v>
      </c>
      <c r="I12" s="199">
        <f>SUM(I13,I51,I21,I57)</f>
        <v>2048.09</v>
      </c>
      <c r="J12" s="50"/>
    </row>
    <row r="13" spans="1:10" ht="42.75">
      <c r="A13" s="16" t="s">
        <v>13</v>
      </c>
      <c r="B13" s="157">
        <v>916</v>
      </c>
      <c r="C13" s="7" t="s">
        <v>0</v>
      </c>
      <c r="D13" s="7" t="s">
        <v>1</v>
      </c>
      <c r="E13" s="7"/>
      <c r="F13" s="7"/>
      <c r="G13" s="200">
        <f aca="true" t="shared" si="0" ref="G13:I17">G14</f>
        <v>671</v>
      </c>
      <c r="H13" s="200">
        <f t="shared" si="0"/>
        <v>671</v>
      </c>
      <c r="I13" s="200">
        <f t="shared" si="0"/>
        <v>671</v>
      </c>
      <c r="J13" s="50"/>
    </row>
    <row r="14" spans="1:10" ht="71.25" customHeight="1">
      <c r="A14" s="134" t="s">
        <v>102</v>
      </c>
      <c r="B14" s="81">
        <v>916</v>
      </c>
      <c r="C14" s="8" t="s">
        <v>0</v>
      </c>
      <c r="D14" s="8" t="s">
        <v>1</v>
      </c>
      <c r="E14" s="8" t="s">
        <v>103</v>
      </c>
      <c r="F14" s="8"/>
      <c r="G14" s="201">
        <f t="shared" si="0"/>
        <v>671</v>
      </c>
      <c r="H14" s="201">
        <f t="shared" si="0"/>
        <v>671</v>
      </c>
      <c r="I14" s="201">
        <f t="shared" si="0"/>
        <v>671</v>
      </c>
      <c r="J14" s="51"/>
    </row>
    <row r="15" spans="1:13" ht="66.75" customHeight="1">
      <c r="A15" s="183" t="s">
        <v>80</v>
      </c>
      <c r="B15" s="160">
        <v>916</v>
      </c>
      <c r="C15" s="38" t="s">
        <v>0</v>
      </c>
      <c r="D15" s="38" t="s">
        <v>1</v>
      </c>
      <c r="E15" s="43" t="s">
        <v>104</v>
      </c>
      <c r="F15" s="184"/>
      <c r="G15" s="202">
        <f t="shared" si="0"/>
        <v>671</v>
      </c>
      <c r="H15" s="202">
        <f t="shared" si="0"/>
        <v>671</v>
      </c>
      <c r="I15" s="202">
        <f t="shared" si="0"/>
        <v>671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105</v>
      </c>
      <c r="F16" s="38"/>
      <c r="G16" s="202">
        <f t="shared" si="0"/>
        <v>671</v>
      </c>
      <c r="H16" s="202">
        <f t="shared" si="0"/>
        <v>671</v>
      </c>
      <c r="I16" s="202">
        <f t="shared" si="0"/>
        <v>671</v>
      </c>
      <c r="J16" s="52"/>
    </row>
    <row r="17" spans="1:10" ht="115.5" customHeight="1">
      <c r="A17" s="15" t="s">
        <v>45</v>
      </c>
      <c r="B17" s="79" t="s">
        <v>76</v>
      </c>
      <c r="C17" s="6" t="s">
        <v>0</v>
      </c>
      <c r="D17" s="6" t="s">
        <v>1</v>
      </c>
      <c r="E17" s="43" t="s">
        <v>105</v>
      </c>
      <c r="F17" s="6" t="s">
        <v>37</v>
      </c>
      <c r="G17" s="202">
        <f t="shared" si="0"/>
        <v>671</v>
      </c>
      <c r="H17" s="202">
        <f t="shared" si="0"/>
        <v>671</v>
      </c>
      <c r="I17" s="202">
        <f t="shared" si="0"/>
        <v>671</v>
      </c>
      <c r="J17" s="53"/>
    </row>
    <row r="18" spans="1:10" ht="33" customHeight="1">
      <c r="A18" s="14" t="s">
        <v>46</v>
      </c>
      <c r="B18" s="78">
        <v>916</v>
      </c>
      <c r="C18" s="6" t="s">
        <v>0</v>
      </c>
      <c r="D18" s="6" t="s">
        <v>1</v>
      </c>
      <c r="E18" s="43" t="s">
        <v>105</v>
      </c>
      <c r="F18" s="6" t="s">
        <v>38</v>
      </c>
      <c r="G18" s="202">
        <f>SUM(G19:G20)</f>
        <v>671</v>
      </c>
      <c r="H18" s="202">
        <f>SUM(H19:H20)</f>
        <v>671</v>
      </c>
      <c r="I18" s="202">
        <f>SUM(I19:I20)</f>
        <v>671</v>
      </c>
      <c r="J18" s="53"/>
    </row>
    <row r="19" spans="1:10" ht="31.5" customHeight="1">
      <c r="A19" s="17" t="s">
        <v>58</v>
      </c>
      <c r="B19" s="82">
        <v>916</v>
      </c>
      <c r="C19" s="6" t="s">
        <v>0</v>
      </c>
      <c r="D19" s="6" t="s">
        <v>1</v>
      </c>
      <c r="E19" s="43" t="s">
        <v>105</v>
      </c>
      <c r="F19" s="6" t="s">
        <v>29</v>
      </c>
      <c r="G19" s="202">
        <v>515</v>
      </c>
      <c r="H19" s="202">
        <v>515</v>
      </c>
      <c r="I19" s="203">
        <v>515</v>
      </c>
      <c r="J19" s="53"/>
    </row>
    <row r="20" spans="1:10" ht="79.5" customHeight="1">
      <c r="A20" s="71" t="s">
        <v>72</v>
      </c>
      <c r="B20" s="84">
        <v>916</v>
      </c>
      <c r="C20" s="6" t="s">
        <v>0</v>
      </c>
      <c r="D20" s="6" t="s">
        <v>1</v>
      </c>
      <c r="E20" s="43" t="s">
        <v>105</v>
      </c>
      <c r="F20" s="6" t="s">
        <v>59</v>
      </c>
      <c r="G20" s="202">
        <v>156</v>
      </c>
      <c r="H20" s="202">
        <v>156</v>
      </c>
      <c r="I20" s="203">
        <v>156</v>
      </c>
      <c r="J20" s="53"/>
    </row>
    <row r="21" spans="1:10" ht="75" customHeight="1">
      <c r="A21" s="16" t="s">
        <v>15</v>
      </c>
      <c r="B21" s="139">
        <v>916</v>
      </c>
      <c r="C21" s="33" t="s">
        <v>0</v>
      </c>
      <c r="D21" s="33" t="s">
        <v>2</v>
      </c>
      <c r="E21" s="33"/>
      <c r="F21" s="33"/>
      <c r="G21" s="204">
        <f>G22</f>
        <v>1713.8500000000001</v>
      </c>
      <c r="H21" s="204">
        <f>H22</f>
        <v>1556.2900000000002</v>
      </c>
      <c r="I21" s="205">
        <f>I22</f>
        <v>1333.2900000000002</v>
      </c>
      <c r="J21" s="53"/>
    </row>
    <row r="22" spans="1:10" ht="71.25">
      <c r="A22" s="134" t="s">
        <v>102</v>
      </c>
      <c r="B22" s="81">
        <v>916</v>
      </c>
      <c r="C22" s="8" t="s">
        <v>0</v>
      </c>
      <c r="D22" s="8" t="s">
        <v>2</v>
      </c>
      <c r="E22" s="8" t="s">
        <v>103</v>
      </c>
      <c r="F22" s="33"/>
      <c r="G22" s="201">
        <f>SUM(G23,G39,G43,G47)</f>
        <v>1713.8500000000001</v>
      </c>
      <c r="H22" s="201">
        <f>SUM(H23,H39,H43,H47)</f>
        <v>1556.2900000000002</v>
      </c>
      <c r="I22" s="201">
        <f>SUM(I23,I39,I43,I47)</f>
        <v>1333.2900000000002</v>
      </c>
      <c r="J22" s="50"/>
    </row>
    <row r="23" spans="1:10" ht="30">
      <c r="A23" s="36" t="s">
        <v>81</v>
      </c>
      <c r="B23" s="136">
        <v>916</v>
      </c>
      <c r="C23" s="38" t="s">
        <v>0</v>
      </c>
      <c r="D23" s="38" t="s">
        <v>2</v>
      </c>
      <c r="E23" s="38" t="s">
        <v>106</v>
      </c>
      <c r="F23" s="8"/>
      <c r="G23" s="201">
        <f>G24</f>
        <v>1637</v>
      </c>
      <c r="H23" s="201">
        <f>H24</f>
        <v>1494.44</v>
      </c>
      <c r="I23" s="205">
        <f>I24</f>
        <v>1271.44</v>
      </c>
      <c r="J23" s="50"/>
    </row>
    <row r="24" spans="1:10" ht="15.75">
      <c r="A24" s="185" t="s">
        <v>4</v>
      </c>
      <c r="B24" s="186">
        <v>916</v>
      </c>
      <c r="C24" s="43" t="s">
        <v>0</v>
      </c>
      <c r="D24" s="43" t="s">
        <v>2</v>
      </c>
      <c r="E24" s="43" t="s">
        <v>179</v>
      </c>
      <c r="F24" s="34"/>
      <c r="G24" s="206">
        <f>SUM(G25,G30,G35)</f>
        <v>1637</v>
      </c>
      <c r="H24" s="206">
        <f>SUM(H25,H30,H35)</f>
        <v>1494.44</v>
      </c>
      <c r="I24" s="206">
        <f>SUM(I25,I30,I35)</f>
        <v>1271.44</v>
      </c>
      <c r="J24" s="52"/>
    </row>
    <row r="25" spans="1:10" ht="105">
      <c r="A25" s="15" t="s">
        <v>45</v>
      </c>
      <c r="B25" s="79" t="s">
        <v>76</v>
      </c>
      <c r="C25" s="6" t="s">
        <v>0</v>
      </c>
      <c r="D25" s="6" t="s">
        <v>2</v>
      </c>
      <c r="E25" s="43" t="s">
        <v>179</v>
      </c>
      <c r="F25" s="6" t="s">
        <v>37</v>
      </c>
      <c r="G25" s="202">
        <f>G26</f>
        <v>1156</v>
      </c>
      <c r="H25" s="202">
        <f>H26</f>
        <v>1156</v>
      </c>
      <c r="I25" s="207">
        <f>I26</f>
        <v>1156</v>
      </c>
      <c r="J25" s="50"/>
    </row>
    <row r="26" spans="1:10" ht="40.5" customHeight="1">
      <c r="A26" s="14" t="s">
        <v>46</v>
      </c>
      <c r="B26" s="83">
        <v>916</v>
      </c>
      <c r="C26" s="6" t="s">
        <v>0</v>
      </c>
      <c r="D26" s="6" t="s">
        <v>2</v>
      </c>
      <c r="E26" s="43" t="s">
        <v>179</v>
      </c>
      <c r="F26" s="6" t="s">
        <v>38</v>
      </c>
      <c r="G26" s="202">
        <f>SUM(G27:G29)</f>
        <v>1156</v>
      </c>
      <c r="H26" s="202">
        <f>SUM(H27:H29)</f>
        <v>1156</v>
      </c>
      <c r="I26" s="207">
        <f>SUM(I27:I29)</f>
        <v>1156</v>
      </c>
      <c r="J26" s="53"/>
    </row>
    <row r="27" spans="1:10" ht="30">
      <c r="A27" s="17" t="s">
        <v>58</v>
      </c>
      <c r="B27" s="82">
        <v>916</v>
      </c>
      <c r="C27" s="6" t="s">
        <v>0</v>
      </c>
      <c r="D27" s="6" t="s">
        <v>2</v>
      </c>
      <c r="E27" s="43" t="s">
        <v>179</v>
      </c>
      <c r="F27" s="6" t="s">
        <v>29</v>
      </c>
      <c r="G27" s="202">
        <v>883</v>
      </c>
      <c r="H27" s="202">
        <v>883</v>
      </c>
      <c r="I27" s="208">
        <v>883</v>
      </c>
      <c r="J27" s="53"/>
    </row>
    <row r="28" spans="1:10" ht="48" customHeight="1">
      <c r="A28" s="14" t="s">
        <v>47</v>
      </c>
      <c r="B28" s="85">
        <v>916</v>
      </c>
      <c r="C28" s="6" t="s">
        <v>0</v>
      </c>
      <c r="D28" s="6" t="s">
        <v>2</v>
      </c>
      <c r="E28" s="43" t="s">
        <v>179</v>
      </c>
      <c r="F28" s="6" t="s">
        <v>31</v>
      </c>
      <c r="G28" s="202">
        <v>6</v>
      </c>
      <c r="H28" s="202">
        <v>6</v>
      </c>
      <c r="I28" s="208">
        <v>6</v>
      </c>
      <c r="J28" s="53"/>
    </row>
    <row r="29" spans="1:10" ht="76.5" customHeight="1">
      <c r="A29" s="71" t="s">
        <v>72</v>
      </c>
      <c r="B29" s="84">
        <v>916</v>
      </c>
      <c r="C29" s="6" t="s">
        <v>0</v>
      </c>
      <c r="D29" s="6" t="s">
        <v>2</v>
      </c>
      <c r="E29" s="43" t="s">
        <v>179</v>
      </c>
      <c r="F29" s="6" t="s">
        <v>59</v>
      </c>
      <c r="G29" s="202">
        <v>267</v>
      </c>
      <c r="H29" s="202">
        <v>267</v>
      </c>
      <c r="I29" s="208">
        <v>267</v>
      </c>
      <c r="J29" s="53"/>
    </row>
    <row r="30" spans="1:10" ht="32.25" customHeight="1">
      <c r="A30" s="14" t="s">
        <v>48</v>
      </c>
      <c r="B30" s="85">
        <v>916</v>
      </c>
      <c r="C30" s="6" t="s">
        <v>0</v>
      </c>
      <c r="D30" s="6" t="s">
        <v>2</v>
      </c>
      <c r="E30" s="43" t="s">
        <v>179</v>
      </c>
      <c r="F30" s="6" t="s">
        <v>39</v>
      </c>
      <c r="G30" s="202">
        <f>G31</f>
        <v>420</v>
      </c>
      <c r="H30" s="202">
        <f>H31</f>
        <v>328.44</v>
      </c>
      <c r="I30" s="207">
        <f>I31</f>
        <v>105.44</v>
      </c>
      <c r="J30" s="50"/>
    </row>
    <row r="31" spans="1:10" ht="45">
      <c r="A31" s="14" t="s">
        <v>49</v>
      </c>
      <c r="B31" s="85">
        <v>916</v>
      </c>
      <c r="C31" s="6" t="s">
        <v>0</v>
      </c>
      <c r="D31" s="6" t="s">
        <v>2</v>
      </c>
      <c r="E31" s="43" t="s">
        <v>179</v>
      </c>
      <c r="F31" s="6" t="s">
        <v>40</v>
      </c>
      <c r="G31" s="202">
        <f>SUM(G32:G33:G34)</f>
        <v>420</v>
      </c>
      <c r="H31" s="202">
        <f>SUM(H32:H33:H34)</f>
        <v>328.44</v>
      </c>
      <c r="I31" s="207">
        <f>SUM(I32:I33:I34)</f>
        <v>105.44</v>
      </c>
      <c r="J31" s="53"/>
    </row>
    <row r="32" spans="1:10" ht="45">
      <c r="A32" s="14" t="s">
        <v>54</v>
      </c>
      <c r="B32" s="85">
        <v>916</v>
      </c>
      <c r="C32" s="6" t="s">
        <v>0</v>
      </c>
      <c r="D32" s="6" t="s">
        <v>2</v>
      </c>
      <c r="E32" s="43" t="s">
        <v>179</v>
      </c>
      <c r="F32" s="6" t="s">
        <v>53</v>
      </c>
      <c r="G32" s="202">
        <v>153</v>
      </c>
      <c r="H32" s="202">
        <v>126.88</v>
      </c>
      <c r="I32" s="208">
        <v>41.7</v>
      </c>
      <c r="J32" s="53"/>
    </row>
    <row r="33" spans="1:10" ht="45">
      <c r="A33" s="14" t="s">
        <v>50</v>
      </c>
      <c r="B33" s="85">
        <v>916</v>
      </c>
      <c r="C33" s="6" t="s">
        <v>0</v>
      </c>
      <c r="D33" s="6" t="s">
        <v>2</v>
      </c>
      <c r="E33" s="43" t="s">
        <v>179</v>
      </c>
      <c r="F33" s="6" t="s">
        <v>32</v>
      </c>
      <c r="G33" s="202">
        <v>187</v>
      </c>
      <c r="H33" s="202">
        <v>151.56</v>
      </c>
      <c r="I33" s="208">
        <v>43.74</v>
      </c>
      <c r="J33" s="53"/>
    </row>
    <row r="34" spans="1:10" ht="15.75">
      <c r="A34" s="14" t="s">
        <v>176</v>
      </c>
      <c r="B34" s="85">
        <v>916</v>
      </c>
      <c r="C34" s="6" t="s">
        <v>0</v>
      </c>
      <c r="D34" s="6" t="s">
        <v>2</v>
      </c>
      <c r="E34" s="43" t="s">
        <v>179</v>
      </c>
      <c r="F34" s="6" t="s">
        <v>177</v>
      </c>
      <c r="G34" s="202">
        <v>80</v>
      </c>
      <c r="H34" s="202">
        <v>50</v>
      </c>
      <c r="I34" s="188">
        <v>20</v>
      </c>
      <c r="J34" s="53"/>
    </row>
    <row r="35" spans="1:10" ht="15.75">
      <c r="A35" s="14" t="s">
        <v>42</v>
      </c>
      <c r="B35" s="83">
        <v>916</v>
      </c>
      <c r="C35" s="6" t="s">
        <v>0</v>
      </c>
      <c r="D35" s="6" t="s">
        <v>2</v>
      </c>
      <c r="E35" s="43" t="s">
        <v>179</v>
      </c>
      <c r="F35" s="6" t="s">
        <v>41</v>
      </c>
      <c r="G35" s="202">
        <f>G36</f>
        <v>61</v>
      </c>
      <c r="H35" s="202">
        <f>H36</f>
        <v>10</v>
      </c>
      <c r="I35" s="202">
        <f>I36</f>
        <v>10</v>
      </c>
      <c r="J35" s="50"/>
    </row>
    <row r="36" spans="1:10" ht="22.5" customHeight="1">
      <c r="A36" s="14" t="s">
        <v>51</v>
      </c>
      <c r="B36" s="83">
        <v>916</v>
      </c>
      <c r="C36" s="6" t="s">
        <v>0</v>
      </c>
      <c r="D36" s="6" t="s">
        <v>2</v>
      </c>
      <c r="E36" s="43" t="s">
        <v>179</v>
      </c>
      <c r="F36" s="6" t="s">
        <v>165</v>
      </c>
      <c r="G36" s="202">
        <f>SUM(G37:G38)</f>
        <v>61</v>
      </c>
      <c r="H36" s="202">
        <f>SUM(H37:H38)</f>
        <v>10</v>
      </c>
      <c r="I36" s="202">
        <f>SUM(I37:I38)</f>
        <v>10</v>
      </c>
      <c r="J36" s="53"/>
    </row>
    <row r="37" spans="1:10" ht="36" customHeight="1">
      <c r="A37" s="14" t="s">
        <v>166</v>
      </c>
      <c r="B37" s="85">
        <v>916</v>
      </c>
      <c r="C37" s="6" t="s">
        <v>0</v>
      </c>
      <c r="D37" s="6" t="s">
        <v>2</v>
      </c>
      <c r="E37" s="43" t="s">
        <v>179</v>
      </c>
      <c r="F37" s="6" t="s">
        <v>94</v>
      </c>
      <c r="G37" s="202">
        <v>5</v>
      </c>
      <c r="H37" s="202">
        <v>5</v>
      </c>
      <c r="I37" s="202">
        <v>5</v>
      </c>
      <c r="J37" s="53"/>
    </row>
    <row r="38" spans="1:10" ht="18" customHeight="1">
      <c r="A38" s="14" t="s">
        <v>73</v>
      </c>
      <c r="B38" s="83">
        <v>916</v>
      </c>
      <c r="C38" s="6" t="s">
        <v>0</v>
      </c>
      <c r="D38" s="6" t="s">
        <v>2</v>
      </c>
      <c r="E38" s="43" t="s">
        <v>179</v>
      </c>
      <c r="F38" s="6" t="s">
        <v>60</v>
      </c>
      <c r="G38" s="202">
        <v>56</v>
      </c>
      <c r="H38" s="202">
        <v>5</v>
      </c>
      <c r="I38" s="209">
        <v>5</v>
      </c>
      <c r="J38" s="53"/>
    </row>
    <row r="39" spans="1:10" ht="124.5" customHeight="1">
      <c r="A39" s="178" t="s">
        <v>107</v>
      </c>
      <c r="B39" s="80">
        <v>916</v>
      </c>
      <c r="C39" s="35" t="s">
        <v>0</v>
      </c>
      <c r="D39" s="35" t="s">
        <v>2</v>
      </c>
      <c r="E39" s="35" t="s">
        <v>109</v>
      </c>
      <c r="F39" s="35"/>
      <c r="G39" s="210">
        <f aca="true" t="shared" si="1" ref="G39:I41">G40</f>
        <v>21.4</v>
      </c>
      <c r="H39" s="210">
        <f t="shared" si="1"/>
        <v>21.4</v>
      </c>
      <c r="I39" s="211">
        <f t="shared" si="1"/>
        <v>21.4</v>
      </c>
      <c r="J39" s="53"/>
    </row>
    <row r="40" spans="1:10" ht="102" customHeight="1">
      <c r="A40" s="60" t="s">
        <v>108</v>
      </c>
      <c r="B40" s="85">
        <v>916</v>
      </c>
      <c r="C40" s="6" t="s">
        <v>0</v>
      </c>
      <c r="D40" s="6" t="s">
        <v>2</v>
      </c>
      <c r="E40" s="6" t="s">
        <v>180</v>
      </c>
      <c r="F40" s="6"/>
      <c r="G40" s="202">
        <f t="shared" si="1"/>
        <v>21.4</v>
      </c>
      <c r="H40" s="202">
        <f t="shared" si="1"/>
        <v>21.4</v>
      </c>
      <c r="I40" s="209">
        <f t="shared" si="1"/>
        <v>21.4</v>
      </c>
      <c r="J40" s="53"/>
    </row>
    <row r="41" spans="1:10" ht="15.75">
      <c r="A41" s="60" t="s">
        <v>43</v>
      </c>
      <c r="B41" s="83">
        <v>916</v>
      </c>
      <c r="C41" s="6" t="s">
        <v>0</v>
      </c>
      <c r="D41" s="6" t="s">
        <v>2</v>
      </c>
      <c r="E41" s="6" t="s">
        <v>180</v>
      </c>
      <c r="F41" s="6" t="s">
        <v>44</v>
      </c>
      <c r="G41" s="202">
        <f t="shared" si="1"/>
        <v>21.4</v>
      </c>
      <c r="H41" s="202">
        <f t="shared" si="1"/>
        <v>21.4</v>
      </c>
      <c r="I41" s="209">
        <f t="shared" si="1"/>
        <v>21.4</v>
      </c>
      <c r="J41" s="53"/>
    </row>
    <row r="42" spans="1:10" ht="15.75">
      <c r="A42" s="14" t="s">
        <v>19</v>
      </c>
      <c r="B42" s="83">
        <v>916</v>
      </c>
      <c r="C42" s="6" t="s">
        <v>0</v>
      </c>
      <c r="D42" s="6" t="s">
        <v>2</v>
      </c>
      <c r="E42" s="6" t="s">
        <v>180</v>
      </c>
      <c r="F42" s="6" t="s">
        <v>30</v>
      </c>
      <c r="G42" s="202">
        <v>21.4</v>
      </c>
      <c r="H42" s="202">
        <v>21.4</v>
      </c>
      <c r="I42" s="209">
        <v>21.4</v>
      </c>
      <c r="J42" s="53"/>
    </row>
    <row r="43" spans="1:10" ht="135">
      <c r="A43" s="44" t="s">
        <v>110</v>
      </c>
      <c r="B43" s="158">
        <v>916</v>
      </c>
      <c r="C43" s="35" t="s">
        <v>0</v>
      </c>
      <c r="D43" s="35" t="s">
        <v>2</v>
      </c>
      <c r="E43" s="35" t="s">
        <v>111</v>
      </c>
      <c r="F43" s="35"/>
      <c r="G43" s="210">
        <f aca="true" t="shared" si="2" ref="G43:I45">G44</f>
        <v>15</v>
      </c>
      <c r="H43" s="210">
        <f t="shared" si="2"/>
        <v>0</v>
      </c>
      <c r="I43" s="211">
        <f t="shared" si="2"/>
        <v>0</v>
      </c>
      <c r="J43" s="53"/>
    </row>
    <row r="44" spans="1:10" ht="30">
      <c r="A44" s="45" t="s">
        <v>112</v>
      </c>
      <c r="B44" s="85">
        <v>916</v>
      </c>
      <c r="C44" s="6" t="s">
        <v>0</v>
      </c>
      <c r="D44" s="6" t="s">
        <v>2</v>
      </c>
      <c r="E44" s="43" t="s">
        <v>181</v>
      </c>
      <c r="F44" s="6"/>
      <c r="G44" s="202">
        <f t="shared" si="2"/>
        <v>15</v>
      </c>
      <c r="H44" s="202">
        <f t="shared" si="2"/>
        <v>0</v>
      </c>
      <c r="I44" s="209">
        <f t="shared" si="2"/>
        <v>0</v>
      </c>
      <c r="J44" s="53"/>
    </row>
    <row r="45" spans="1:10" ht="15.75">
      <c r="A45" s="60" t="s">
        <v>43</v>
      </c>
      <c r="B45" s="85">
        <v>916</v>
      </c>
      <c r="C45" s="6" t="s">
        <v>0</v>
      </c>
      <c r="D45" s="6" t="s">
        <v>2</v>
      </c>
      <c r="E45" s="43" t="s">
        <v>181</v>
      </c>
      <c r="F45" s="6" t="s">
        <v>44</v>
      </c>
      <c r="G45" s="202">
        <f t="shared" si="2"/>
        <v>15</v>
      </c>
      <c r="H45" s="202">
        <f t="shared" si="2"/>
        <v>0</v>
      </c>
      <c r="I45" s="209">
        <f t="shared" si="2"/>
        <v>0</v>
      </c>
      <c r="J45" s="53"/>
    </row>
    <row r="46" spans="1:10" ht="15.75">
      <c r="A46" s="14" t="s">
        <v>19</v>
      </c>
      <c r="B46" s="85">
        <v>916</v>
      </c>
      <c r="C46" s="6" t="s">
        <v>0</v>
      </c>
      <c r="D46" s="6" t="s">
        <v>2</v>
      </c>
      <c r="E46" s="43" t="s">
        <v>181</v>
      </c>
      <c r="F46" s="6" t="s">
        <v>30</v>
      </c>
      <c r="G46" s="202">
        <v>15</v>
      </c>
      <c r="H46" s="202">
        <v>0</v>
      </c>
      <c r="I46" s="209">
        <v>0</v>
      </c>
      <c r="J46" s="53"/>
    </row>
    <row r="47" spans="1:10" ht="135">
      <c r="A47" s="44" t="s">
        <v>113</v>
      </c>
      <c r="B47" s="80">
        <v>916</v>
      </c>
      <c r="C47" s="33" t="s">
        <v>0</v>
      </c>
      <c r="D47" s="33" t="s">
        <v>2</v>
      </c>
      <c r="E47" s="33" t="s">
        <v>115</v>
      </c>
      <c r="F47" s="33"/>
      <c r="G47" s="204">
        <f aca="true" t="shared" si="3" ref="G47:I49">G48</f>
        <v>40.45</v>
      </c>
      <c r="H47" s="204">
        <f t="shared" si="3"/>
        <v>40.45</v>
      </c>
      <c r="I47" s="205">
        <f t="shared" si="3"/>
        <v>40.45</v>
      </c>
      <c r="J47" s="53"/>
    </row>
    <row r="48" spans="1:10" ht="30">
      <c r="A48" s="45" t="s">
        <v>114</v>
      </c>
      <c r="B48" s="85">
        <v>916</v>
      </c>
      <c r="C48" s="6" t="s">
        <v>0</v>
      </c>
      <c r="D48" s="6" t="s">
        <v>2</v>
      </c>
      <c r="E48" s="6" t="s">
        <v>182</v>
      </c>
      <c r="F48" s="6"/>
      <c r="G48" s="202">
        <f t="shared" si="3"/>
        <v>40.45</v>
      </c>
      <c r="H48" s="202">
        <f t="shared" si="3"/>
        <v>40.45</v>
      </c>
      <c r="I48" s="209">
        <f t="shared" si="3"/>
        <v>40.45</v>
      </c>
      <c r="J48" s="53"/>
    </row>
    <row r="49" spans="1:10" ht="15.75">
      <c r="A49" s="60" t="s">
        <v>43</v>
      </c>
      <c r="B49" s="85">
        <v>916</v>
      </c>
      <c r="C49" s="6" t="s">
        <v>0</v>
      </c>
      <c r="D49" s="6" t="s">
        <v>2</v>
      </c>
      <c r="E49" s="6" t="s">
        <v>182</v>
      </c>
      <c r="F49" s="6" t="s">
        <v>44</v>
      </c>
      <c r="G49" s="202">
        <f t="shared" si="3"/>
        <v>40.45</v>
      </c>
      <c r="H49" s="202">
        <f t="shared" si="3"/>
        <v>40.45</v>
      </c>
      <c r="I49" s="209">
        <f t="shared" si="3"/>
        <v>40.45</v>
      </c>
      <c r="J49" s="53"/>
    </row>
    <row r="50" spans="1:13" ht="21.75" customHeight="1">
      <c r="A50" s="14" t="s">
        <v>19</v>
      </c>
      <c r="B50" s="90">
        <v>916</v>
      </c>
      <c r="C50" s="43" t="s">
        <v>0</v>
      </c>
      <c r="D50" s="43" t="s">
        <v>2</v>
      </c>
      <c r="E50" s="6" t="s">
        <v>182</v>
      </c>
      <c r="F50" s="6" t="s">
        <v>30</v>
      </c>
      <c r="G50" s="202">
        <v>40.45</v>
      </c>
      <c r="H50" s="202">
        <v>40.45</v>
      </c>
      <c r="I50" s="202">
        <v>40.45</v>
      </c>
      <c r="J50" s="50"/>
      <c r="K50" s="111"/>
      <c r="L50" s="111"/>
      <c r="M50" s="111"/>
    </row>
    <row r="51" spans="1:10" ht="77.25" customHeight="1">
      <c r="A51" s="142" t="s">
        <v>57</v>
      </c>
      <c r="B51" s="87">
        <v>916</v>
      </c>
      <c r="C51" s="8" t="s">
        <v>0</v>
      </c>
      <c r="D51" s="8" t="s">
        <v>56</v>
      </c>
      <c r="E51" s="33"/>
      <c r="F51" s="196"/>
      <c r="G51" s="204">
        <f>G52</f>
        <v>38.8</v>
      </c>
      <c r="H51" s="204">
        <v>38.8</v>
      </c>
      <c r="I51" s="204">
        <v>38.8</v>
      </c>
      <c r="J51" s="53"/>
    </row>
    <row r="52" spans="1:10" ht="95.25" customHeight="1">
      <c r="A52" s="44" t="s">
        <v>116</v>
      </c>
      <c r="B52" s="141">
        <v>916</v>
      </c>
      <c r="C52" s="8" t="s">
        <v>0</v>
      </c>
      <c r="D52" s="8" t="s">
        <v>56</v>
      </c>
      <c r="E52" s="33" t="s">
        <v>103</v>
      </c>
      <c r="F52" s="33"/>
      <c r="G52" s="204">
        <v>38.8</v>
      </c>
      <c r="H52" s="204">
        <v>38.8</v>
      </c>
      <c r="I52" s="204">
        <v>38.8</v>
      </c>
      <c r="J52" s="53"/>
    </row>
    <row r="53" spans="1:10" ht="121.5" customHeight="1">
      <c r="A53" s="140" t="s">
        <v>117</v>
      </c>
      <c r="B53" s="135">
        <v>916</v>
      </c>
      <c r="C53" s="43" t="s">
        <v>0</v>
      </c>
      <c r="D53" s="43" t="s">
        <v>56</v>
      </c>
      <c r="E53" s="6" t="s">
        <v>119</v>
      </c>
      <c r="F53" s="6"/>
      <c r="G53" s="202">
        <v>38.8</v>
      </c>
      <c r="H53" s="202">
        <v>38.8</v>
      </c>
      <c r="I53" s="202">
        <v>38.8</v>
      </c>
      <c r="J53" s="53"/>
    </row>
    <row r="54" spans="1:10" ht="46.5" customHeight="1">
      <c r="A54" s="45" t="s">
        <v>118</v>
      </c>
      <c r="B54" s="135">
        <v>916</v>
      </c>
      <c r="C54" s="43" t="s">
        <v>0</v>
      </c>
      <c r="D54" s="43" t="s">
        <v>56</v>
      </c>
      <c r="E54" s="6" t="s">
        <v>183</v>
      </c>
      <c r="F54" s="6"/>
      <c r="G54" s="202">
        <v>38.8</v>
      </c>
      <c r="H54" s="202">
        <v>38.8</v>
      </c>
      <c r="I54" s="202">
        <v>38.8</v>
      </c>
      <c r="J54" s="53"/>
    </row>
    <row r="55" spans="1:10" ht="15.75">
      <c r="A55" s="14" t="s">
        <v>43</v>
      </c>
      <c r="B55" s="83">
        <v>916</v>
      </c>
      <c r="C55" s="6" t="s">
        <v>0</v>
      </c>
      <c r="D55" s="6" t="s">
        <v>56</v>
      </c>
      <c r="E55" s="6" t="s">
        <v>183</v>
      </c>
      <c r="F55" s="6" t="s">
        <v>44</v>
      </c>
      <c r="G55" s="202">
        <v>38.8</v>
      </c>
      <c r="H55" s="202">
        <v>38.8</v>
      </c>
      <c r="I55" s="202">
        <v>38.8</v>
      </c>
      <c r="J55" s="53"/>
    </row>
    <row r="56" spans="1:10" ht="15.75">
      <c r="A56" s="14" t="s">
        <v>42</v>
      </c>
      <c r="B56" s="83">
        <v>916</v>
      </c>
      <c r="C56" s="6" t="s">
        <v>0</v>
      </c>
      <c r="D56" s="6" t="s">
        <v>56</v>
      </c>
      <c r="E56" s="6" t="s">
        <v>183</v>
      </c>
      <c r="F56" s="6" t="s">
        <v>30</v>
      </c>
      <c r="G56" s="202">
        <v>38.8</v>
      </c>
      <c r="H56" s="202">
        <v>38.8</v>
      </c>
      <c r="I56" s="209">
        <v>38.8</v>
      </c>
      <c r="J56" s="53"/>
    </row>
    <row r="57" spans="1:10" ht="15.75">
      <c r="A57" s="14" t="s">
        <v>167</v>
      </c>
      <c r="B57" s="193">
        <v>916</v>
      </c>
      <c r="C57" s="33" t="s">
        <v>0</v>
      </c>
      <c r="D57" s="192">
        <v>11</v>
      </c>
      <c r="E57" s="33"/>
      <c r="F57" s="33"/>
      <c r="G57" s="204">
        <f aca="true" t="shared" si="4" ref="G57:I61">G58</f>
        <v>5</v>
      </c>
      <c r="H57" s="204">
        <f t="shared" si="4"/>
        <v>5</v>
      </c>
      <c r="I57" s="212">
        <f t="shared" si="4"/>
        <v>5</v>
      </c>
      <c r="J57" s="53"/>
    </row>
    <row r="58" spans="1:10" ht="75">
      <c r="A58" s="44" t="s">
        <v>102</v>
      </c>
      <c r="B58" s="143">
        <v>916</v>
      </c>
      <c r="C58" s="33" t="s">
        <v>0</v>
      </c>
      <c r="D58" s="33" t="s">
        <v>5</v>
      </c>
      <c r="E58" s="33" t="s">
        <v>121</v>
      </c>
      <c r="F58" s="33"/>
      <c r="G58" s="204">
        <f t="shared" si="4"/>
        <v>5</v>
      </c>
      <c r="H58" s="204">
        <f t="shared" si="4"/>
        <v>5</v>
      </c>
      <c r="I58" s="212">
        <f t="shared" si="4"/>
        <v>5</v>
      </c>
      <c r="J58" s="53"/>
    </row>
    <row r="59" spans="1:10" ht="30">
      <c r="A59" s="44" t="s">
        <v>168</v>
      </c>
      <c r="B59" s="81">
        <v>916</v>
      </c>
      <c r="C59" s="8" t="s">
        <v>0</v>
      </c>
      <c r="D59" s="12" t="s">
        <v>5</v>
      </c>
      <c r="E59" s="33" t="s">
        <v>122</v>
      </c>
      <c r="F59" s="33"/>
      <c r="G59" s="201">
        <f t="shared" si="4"/>
        <v>5</v>
      </c>
      <c r="H59" s="201">
        <f t="shared" si="4"/>
        <v>5</v>
      </c>
      <c r="I59" s="213">
        <f t="shared" si="4"/>
        <v>5</v>
      </c>
      <c r="J59" s="50"/>
    </row>
    <row r="60" spans="1:10" ht="32.25" customHeight="1">
      <c r="A60" s="194" t="s">
        <v>120</v>
      </c>
      <c r="B60" s="136">
        <v>916</v>
      </c>
      <c r="C60" s="43" t="s">
        <v>0</v>
      </c>
      <c r="D60" s="19" t="s">
        <v>5</v>
      </c>
      <c r="E60" s="6" t="s">
        <v>184</v>
      </c>
      <c r="F60" s="38"/>
      <c r="G60" s="202">
        <f t="shared" si="4"/>
        <v>5</v>
      </c>
      <c r="H60" s="202">
        <f t="shared" si="4"/>
        <v>5</v>
      </c>
      <c r="I60" s="207">
        <f t="shared" si="4"/>
        <v>5</v>
      </c>
      <c r="J60" s="52"/>
    </row>
    <row r="61" spans="1:10" ht="15.75">
      <c r="A61" s="14" t="s">
        <v>42</v>
      </c>
      <c r="B61" s="91">
        <v>916</v>
      </c>
      <c r="C61" s="6" t="s">
        <v>0</v>
      </c>
      <c r="D61" s="13" t="s">
        <v>5</v>
      </c>
      <c r="E61" s="6" t="s">
        <v>184</v>
      </c>
      <c r="F61" s="6" t="s">
        <v>41</v>
      </c>
      <c r="G61" s="202">
        <f t="shared" si="4"/>
        <v>5</v>
      </c>
      <c r="H61" s="202">
        <f t="shared" si="4"/>
        <v>5</v>
      </c>
      <c r="I61" s="208">
        <f t="shared" si="4"/>
        <v>5</v>
      </c>
      <c r="J61" s="53"/>
    </row>
    <row r="62" spans="1:10" ht="15.75">
      <c r="A62" s="14" t="s">
        <v>34</v>
      </c>
      <c r="B62" s="91">
        <v>916</v>
      </c>
      <c r="C62" s="6" t="s">
        <v>0</v>
      </c>
      <c r="D62" s="13" t="s">
        <v>5</v>
      </c>
      <c r="E62" s="6" t="s">
        <v>184</v>
      </c>
      <c r="F62" s="6" t="s">
        <v>33</v>
      </c>
      <c r="G62" s="202">
        <v>5</v>
      </c>
      <c r="H62" s="202">
        <v>5</v>
      </c>
      <c r="I62" s="208">
        <v>5</v>
      </c>
      <c r="J62" s="53"/>
    </row>
    <row r="63" spans="1:10" ht="15.75">
      <c r="A63" s="114" t="s">
        <v>20</v>
      </c>
      <c r="B63" s="228">
        <v>916</v>
      </c>
      <c r="C63" s="113" t="s">
        <v>1</v>
      </c>
      <c r="D63" s="113"/>
      <c r="E63" s="115"/>
      <c r="F63" s="115"/>
      <c r="G63" s="199">
        <f aca="true" t="shared" si="5" ref="G63:I66">G64</f>
        <v>101.9</v>
      </c>
      <c r="H63" s="199">
        <f t="shared" si="5"/>
        <v>103</v>
      </c>
      <c r="I63" s="199">
        <f t="shared" si="5"/>
        <v>107.1</v>
      </c>
      <c r="J63" s="50"/>
    </row>
    <row r="64" spans="1:10" ht="54.75" customHeight="1">
      <c r="A64" s="32" t="s">
        <v>21</v>
      </c>
      <c r="B64" s="88">
        <v>916</v>
      </c>
      <c r="C64" s="62" t="s">
        <v>1</v>
      </c>
      <c r="D64" s="62" t="s">
        <v>7</v>
      </c>
      <c r="E64" s="65"/>
      <c r="F64" s="7"/>
      <c r="G64" s="200">
        <f t="shared" si="5"/>
        <v>101.9</v>
      </c>
      <c r="H64" s="200">
        <f t="shared" si="5"/>
        <v>103</v>
      </c>
      <c r="I64" s="200">
        <f t="shared" si="5"/>
        <v>107.1</v>
      </c>
      <c r="J64" s="50"/>
    </row>
    <row r="65" spans="1:10" ht="81" customHeight="1">
      <c r="A65" s="44" t="s">
        <v>102</v>
      </c>
      <c r="B65" s="89">
        <v>916</v>
      </c>
      <c r="C65" s="63" t="s">
        <v>1</v>
      </c>
      <c r="D65" s="63" t="s">
        <v>7</v>
      </c>
      <c r="E65" s="66" t="s">
        <v>103</v>
      </c>
      <c r="F65" s="5"/>
      <c r="G65" s="214">
        <f t="shared" si="5"/>
        <v>101.9</v>
      </c>
      <c r="H65" s="214">
        <f t="shared" si="5"/>
        <v>103</v>
      </c>
      <c r="I65" s="214">
        <f t="shared" si="5"/>
        <v>107.1</v>
      </c>
      <c r="J65" s="50"/>
    </row>
    <row r="66" spans="1:10" ht="59.25" customHeight="1">
      <c r="A66" s="159" t="s">
        <v>71</v>
      </c>
      <c r="B66" s="160">
        <v>916</v>
      </c>
      <c r="C66" s="64" t="s">
        <v>1</v>
      </c>
      <c r="D66" s="64" t="s">
        <v>7</v>
      </c>
      <c r="E66" s="161" t="s">
        <v>123</v>
      </c>
      <c r="F66" s="37"/>
      <c r="G66" s="215">
        <f t="shared" si="5"/>
        <v>101.9</v>
      </c>
      <c r="H66" s="215">
        <f t="shared" si="5"/>
        <v>103</v>
      </c>
      <c r="I66" s="215">
        <f t="shared" si="5"/>
        <v>107.1</v>
      </c>
      <c r="J66" s="51"/>
    </row>
    <row r="67" spans="1:10" ht="27.75" customHeight="1">
      <c r="A67" s="57" t="s">
        <v>125</v>
      </c>
      <c r="B67" s="79" t="s">
        <v>76</v>
      </c>
      <c r="C67" s="64" t="s">
        <v>1</v>
      </c>
      <c r="D67" s="64" t="s">
        <v>7</v>
      </c>
      <c r="E67" s="67" t="s">
        <v>124</v>
      </c>
      <c r="F67" s="37"/>
      <c r="G67" s="215">
        <f>SUM(G68,G72)</f>
        <v>101.9</v>
      </c>
      <c r="H67" s="215">
        <f>SUM(H68,H72)</f>
        <v>103</v>
      </c>
      <c r="I67" s="215">
        <f>SUM(I68,I72)</f>
        <v>107.1</v>
      </c>
      <c r="J67" s="52"/>
    </row>
    <row r="68" spans="1:10" ht="114" customHeight="1">
      <c r="A68" s="15" t="s">
        <v>45</v>
      </c>
      <c r="B68" s="79" t="s">
        <v>76</v>
      </c>
      <c r="C68" s="64" t="s">
        <v>1</v>
      </c>
      <c r="D68" s="64" t="s">
        <v>7</v>
      </c>
      <c r="E68" s="179" t="s">
        <v>124</v>
      </c>
      <c r="F68" s="37" t="s">
        <v>37</v>
      </c>
      <c r="G68" s="215">
        <f>G69</f>
        <v>92</v>
      </c>
      <c r="H68" s="215">
        <f>H69</f>
        <v>92</v>
      </c>
      <c r="I68" s="215">
        <f>I69</f>
        <v>92</v>
      </c>
      <c r="J68" s="52"/>
    </row>
    <row r="69" spans="1:10" ht="45.75" customHeight="1">
      <c r="A69" s="14" t="s">
        <v>46</v>
      </c>
      <c r="B69" s="91">
        <v>916</v>
      </c>
      <c r="C69" s="63" t="s">
        <v>1</v>
      </c>
      <c r="D69" s="63" t="s">
        <v>7</v>
      </c>
      <c r="E69" s="179" t="s">
        <v>124</v>
      </c>
      <c r="F69" s="5" t="s">
        <v>38</v>
      </c>
      <c r="G69" s="214">
        <f>SUM(G70,G71)</f>
        <v>92</v>
      </c>
      <c r="H69" s="214">
        <f>SUM(H70,H71)</f>
        <v>92</v>
      </c>
      <c r="I69" s="209">
        <f>SUM(I70,I71)</f>
        <v>92</v>
      </c>
      <c r="J69" s="53"/>
    </row>
    <row r="70" spans="1:10" ht="43.5" customHeight="1">
      <c r="A70" s="17" t="s">
        <v>58</v>
      </c>
      <c r="B70" s="84">
        <v>916</v>
      </c>
      <c r="C70" s="63" t="s">
        <v>1</v>
      </c>
      <c r="D70" s="63" t="s">
        <v>7</v>
      </c>
      <c r="E70" s="179" t="s">
        <v>124</v>
      </c>
      <c r="F70" s="5" t="s">
        <v>29</v>
      </c>
      <c r="G70" s="214">
        <v>70</v>
      </c>
      <c r="H70" s="214">
        <v>70</v>
      </c>
      <c r="I70" s="209">
        <v>70</v>
      </c>
      <c r="J70" s="53"/>
    </row>
    <row r="71" spans="1:10" ht="42.75" customHeight="1">
      <c r="A71" s="71" t="s">
        <v>72</v>
      </c>
      <c r="B71" s="92">
        <v>916</v>
      </c>
      <c r="C71" s="63" t="s">
        <v>1</v>
      </c>
      <c r="D71" s="63" t="s">
        <v>7</v>
      </c>
      <c r="E71" s="179" t="s">
        <v>124</v>
      </c>
      <c r="F71" s="5" t="s">
        <v>59</v>
      </c>
      <c r="G71" s="214">
        <v>22</v>
      </c>
      <c r="H71" s="214">
        <v>22</v>
      </c>
      <c r="I71" s="214">
        <v>22</v>
      </c>
      <c r="J71" s="53"/>
    </row>
    <row r="72" spans="1:10" ht="42" customHeight="1">
      <c r="A72" s="71" t="s">
        <v>48</v>
      </c>
      <c r="B72" s="78">
        <v>916</v>
      </c>
      <c r="C72" s="63" t="s">
        <v>1</v>
      </c>
      <c r="D72" s="63" t="s">
        <v>7</v>
      </c>
      <c r="E72" s="179" t="s">
        <v>124</v>
      </c>
      <c r="F72" s="5" t="s">
        <v>39</v>
      </c>
      <c r="G72" s="214">
        <f>G73</f>
        <v>9.9</v>
      </c>
      <c r="H72" s="214">
        <f>H73</f>
        <v>11</v>
      </c>
      <c r="I72" s="214">
        <v>15.1</v>
      </c>
      <c r="J72" s="53"/>
    </row>
    <row r="73" spans="1:10" ht="27" customHeight="1">
      <c r="A73" s="14" t="s">
        <v>74</v>
      </c>
      <c r="B73" s="85">
        <v>916</v>
      </c>
      <c r="C73" s="63" t="s">
        <v>1</v>
      </c>
      <c r="D73" s="63" t="s">
        <v>7</v>
      </c>
      <c r="E73" s="179" t="s">
        <v>124</v>
      </c>
      <c r="F73" s="5" t="s">
        <v>40</v>
      </c>
      <c r="G73" s="214">
        <f>G74</f>
        <v>9.9</v>
      </c>
      <c r="H73" s="214">
        <f>H74</f>
        <v>11</v>
      </c>
      <c r="I73" s="209">
        <v>15.1</v>
      </c>
      <c r="J73" s="53"/>
    </row>
    <row r="74" spans="1:10" ht="27" customHeight="1">
      <c r="A74" s="14" t="s">
        <v>50</v>
      </c>
      <c r="B74" s="85">
        <v>916</v>
      </c>
      <c r="C74" s="63" t="s">
        <v>1</v>
      </c>
      <c r="D74" s="63" t="s">
        <v>7</v>
      </c>
      <c r="E74" s="67" t="s">
        <v>124</v>
      </c>
      <c r="F74" s="5" t="s">
        <v>32</v>
      </c>
      <c r="G74" s="214">
        <v>9.9</v>
      </c>
      <c r="H74" s="214">
        <v>11</v>
      </c>
      <c r="I74" s="209">
        <v>15.1</v>
      </c>
      <c r="J74" s="53"/>
    </row>
    <row r="75" spans="1:10" ht="49.5" customHeight="1">
      <c r="A75" s="112" t="s">
        <v>23</v>
      </c>
      <c r="B75" s="112">
        <v>916</v>
      </c>
      <c r="C75" s="113" t="s">
        <v>7</v>
      </c>
      <c r="D75" s="113"/>
      <c r="E75" s="113"/>
      <c r="F75" s="113"/>
      <c r="G75" s="199">
        <f>SUM(G77,G87)</f>
        <v>354.12</v>
      </c>
      <c r="H75" s="199">
        <f>SUM(H77,H87)</f>
        <v>120</v>
      </c>
      <c r="I75" s="199">
        <f>SUM(I77,I87)</f>
        <v>99.05</v>
      </c>
      <c r="J75" s="50"/>
    </row>
    <row r="76" spans="1:10" ht="61.5" customHeight="1">
      <c r="A76" s="110" t="s">
        <v>203</v>
      </c>
      <c r="B76" s="80">
        <v>916</v>
      </c>
      <c r="C76" s="7" t="s">
        <v>7</v>
      </c>
      <c r="D76" s="7" t="s">
        <v>6</v>
      </c>
      <c r="E76" s="5"/>
      <c r="F76" s="5"/>
      <c r="G76" s="200">
        <f aca="true" t="shared" si="6" ref="G76:I77">G77</f>
        <v>349.12</v>
      </c>
      <c r="H76" s="200">
        <f t="shared" si="6"/>
        <v>110</v>
      </c>
      <c r="I76" s="200">
        <f t="shared" si="6"/>
        <v>89.05</v>
      </c>
      <c r="J76" s="53"/>
    </row>
    <row r="77" spans="1:10" ht="62.25" customHeight="1">
      <c r="A77" s="110" t="s">
        <v>202</v>
      </c>
      <c r="B77" s="93">
        <v>916</v>
      </c>
      <c r="C77" s="34" t="s">
        <v>7</v>
      </c>
      <c r="D77" s="34" t="s">
        <v>6</v>
      </c>
      <c r="E77" s="34" t="s">
        <v>126</v>
      </c>
      <c r="F77" s="34"/>
      <c r="G77" s="206">
        <f t="shared" si="6"/>
        <v>349.12</v>
      </c>
      <c r="H77" s="206">
        <f t="shared" si="6"/>
        <v>110</v>
      </c>
      <c r="I77" s="206">
        <f t="shared" si="6"/>
        <v>89.05</v>
      </c>
      <c r="J77" s="51"/>
    </row>
    <row r="78" spans="1:10" ht="60">
      <c r="A78" s="162" t="s">
        <v>127</v>
      </c>
      <c r="B78" s="163">
        <v>916</v>
      </c>
      <c r="C78" s="38" t="s">
        <v>7</v>
      </c>
      <c r="D78" s="38" t="s">
        <v>6</v>
      </c>
      <c r="E78" s="38" t="s">
        <v>128</v>
      </c>
      <c r="F78" s="38"/>
      <c r="G78" s="216">
        <f>SUM(G79,G83)</f>
        <v>349.12</v>
      </c>
      <c r="H78" s="216">
        <f>SUM(H79,H83)</f>
        <v>110</v>
      </c>
      <c r="I78" s="216">
        <f>SUM(I79,I83)</f>
        <v>89.05</v>
      </c>
      <c r="J78" s="51"/>
    </row>
    <row r="79" spans="1:10" ht="75">
      <c r="A79" s="29" t="s">
        <v>129</v>
      </c>
      <c r="B79" s="163">
        <v>916</v>
      </c>
      <c r="C79" s="38" t="s">
        <v>7</v>
      </c>
      <c r="D79" s="38" t="s">
        <v>6</v>
      </c>
      <c r="E79" s="38" t="s">
        <v>185</v>
      </c>
      <c r="F79" s="38"/>
      <c r="G79" s="216">
        <f aca="true" t="shared" si="7" ref="G79:I81">G80</f>
        <v>339.12</v>
      </c>
      <c r="H79" s="216">
        <f t="shared" si="7"/>
        <v>100</v>
      </c>
      <c r="I79" s="216">
        <f t="shared" si="7"/>
        <v>79.05</v>
      </c>
      <c r="J79" s="51"/>
    </row>
    <row r="80" spans="1:10" ht="54.75" customHeight="1">
      <c r="A80" s="29" t="s">
        <v>164</v>
      </c>
      <c r="B80" s="85">
        <v>916</v>
      </c>
      <c r="C80" s="6" t="s">
        <v>7</v>
      </c>
      <c r="D80" s="6" t="s">
        <v>6</v>
      </c>
      <c r="E80" s="43" t="s">
        <v>185</v>
      </c>
      <c r="F80" s="43" t="s">
        <v>132</v>
      </c>
      <c r="G80" s="217">
        <f t="shared" si="7"/>
        <v>339.12</v>
      </c>
      <c r="H80" s="217">
        <f t="shared" si="7"/>
        <v>100</v>
      </c>
      <c r="I80" s="217">
        <f t="shared" si="7"/>
        <v>79.05</v>
      </c>
      <c r="J80" s="51"/>
    </row>
    <row r="81" spans="1:10" ht="51" customHeight="1">
      <c r="A81" s="180" t="s">
        <v>131</v>
      </c>
      <c r="B81" s="85">
        <v>916</v>
      </c>
      <c r="C81" s="6" t="s">
        <v>7</v>
      </c>
      <c r="D81" s="6" t="s">
        <v>6</v>
      </c>
      <c r="E81" s="38" t="s">
        <v>186</v>
      </c>
      <c r="F81" s="43" t="s">
        <v>133</v>
      </c>
      <c r="G81" s="217">
        <f t="shared" si="7"/>
        <v>339.12</v>
      </c>
      <c r="H81" s="217">
        <f t="shared" si="7"/>
        <v>100</v>
      </c>
      <c r="I81" s="209">
        <f t="shared" si="7"/>
        <v>79.05</v>
      </c>
      <c r="J81" s="51"/>
    </row>
    <row r="82" spans="1:10" ht="50.25" customHeight="1">
      <c r="A82" s="164" t="s">
        <v>134</v>
      </c>
      <c r="B82" s="85">
        <v>916</v>
      </c>
      <c r="C82" s="6" t="s">
        <v>7</v>
      </c>
      <c r="D82" s="6" t="s">
        <v>6</v>
      </c>
      <c r="E82" s="38" t="s">
        <v>186</v>
      </c>
      <c r="F82" s="43" t="s">
        <v>135</v>
      </c>
      <c r="G82" s="217">
        <v>339.12</v>
      </c>
      <c r="H82" s="217">
        <v>100</v>
      </c>
      <c r="I82" s="209">
        <v>79.05</v>
      </c>
      <c r="J82" s="51"/>
    </row>
    <row r="83" spans="1:10" ht="50.25" customHeight="1">
      <c r="A83" s="29" t="s">
        <v>130</v>
      </c>
      <c r="B83" s="85">
        <v>916</v>
      </c>
      <c r="C83" s="6" t="s">
        <v>7</v>
      </c>
      <c r="D83" s="6" t="s">
        <v>6</v>
      </c>
      <c r="E83" s="38" t="s">
        <v>187</v>
      </c>
      <c r="F83" s="43"/>
      <c r="G83" s="217">
        <f>G84</f>
        <v>10</v>
      </c>
      <c r="H83" s="217">
        <v>10</v>
      </c>
      <c r="I83" s="209">
        <f>I84</f>
        <v>10</v>
      </c>
      <c r="J83" s="51"/>
    </row>
    <row r="84" spans="1:10" ht="50.25" customHeight="1">
      <c r="A84" s="71" t="s">
        <v>48</v>
      </c>
      <c r="B84" s="85">
        <v>916</v>
      </c>
      <c r="C84" s="6" t="s">
        <v>7</v>
      </c>
      <c r="D84" s="6" t="s">
        <v>6</v>
      </c>
      <c r="E84" s="38" t="s">
        <v>187</v>
      </c>
      <c r="F84" s="43" t="s">
        <v>39</v>
      </c>
      <c r="G84" s="217">
        <f>G85</f>
        <v>10</v>
      </c>
      <c r="H84" s="217">
        <f>H85</f>
        <v>10</v>
      </c>
      <c r="I84" s="209">
        <f>I85</f>
        <v>10</v>
      </c>
      <c r="J84" s="51"/>
    </row>
    <row r="85" spans="1:10" ht="50.25" customHeight="1">
      <c r="A85" s="14" t="s">
        <v>49</v>
      </c>
      <c r="B85" s="85">
        <v>916</v>
      </c>
      <c r="C85" s="6" t="s">
        <v>7</v>
      </c>
      <c r="D85" s="6" t="s">
        <v>6</v>
      </c>
      <c r="E85" s="38" t="s">
        <v>187</v>
      </c>
      <c r="F85" s="43" t="s">
        <v>40</v>
      </c>
      <c r="G85" s="217">
        <f>G86</f>
        <v>10</v>
      </c>
      <c r="H85" s="217">
        <f>H86</f>
        <v>10</v>
      </c>
      <c r="I85" s="209">
        <f>I86</f>
        <v>10</v>
      </c>
      <c r="J85" s="51"/>
    </row>
    <row r="86" spans="1:10" ht="50.25" customHeight="1">
      <c r="A86" s="22" t="s">
        <v>50</v>
      </c>
      <c r="B86" s="85">
        <v>916</v>
      </c>
      <c r="C86" s="6" t="s">
        <v>7</v>
      </c>
      <c r="D86" s="6" t="s">
        <v>6</v>
      </c>
      <c r="E86" s="38" t="s">
        <v>187</v>
      </c>
      <c r="F86" s="43" t="s">
        <v>32</v>
      </c>
      <c r="G86" s="217">
        <v>10</v>
      </c>
      <c r="H86" s="217">
        <v>10</v>
      </c>
      <c r="I86" s="209">
        <v>10</v>
      </c>
      <c r="J86" s="51"/>
    </row>
    <row r="87" spans="1:10" ht="43.5">
      <c r="A87" s="152" t="s">
        <v>93</v>
      </c>
      <c r="B87" s="94">
        <v>916</v>
      </c>
      <c r="C87" s="27" t="s">
        <v>7</v>
      </c>
      <c r="D87" s="27" t="s">
        <v>67</v>
      </c>
      <c r="E87" s="21"/>
      <c r="F87" s="24"/>
      <c r="G87" s="205">
        <f aca="true" t="shared" si="8" ref="G87:I92">G88</f>
        <v>5</v>
      </c>
      <c r="H87" s="205">
        <f t="shared" si="8"/>
        <v>10</v>
      </c>
      <c r="I87" s="205">
        <f t="shared" si="8"/>
        <v>10</v>
      </c>
      <c r="J87" s="53"/>
    </row>
    <row r="88" spans="1:10" ht="75">
      <c r="A88" s="73" t="s">
        <v>138</v>
      </c>
      <c r="B88" s="143">
        <v>916</v>
      </c>
      <c r="C88" s="33" t="s">
        <v>7</v>
      </c>
      <c r="D88" s="33" t="s">
        <v>67</v>
      </c>
      <c r="E88" s="8" t="s">
        <v>136</v>
      </c>
      <c r="F88" s="33"/>
      <c r="G88" s="204">
        <f t="shared" si="8"/>
        <v>5</v>
      </c>
      <c r="H88" s="204">
        <f t="shared" si="8"/>
        <v>10</v>
      </c>
      <c r="I88" s="204">
        <f t="shared" si="8"/>
        <v>10</v>
      </c>
      <c r="J88" s="53"/>
    </row>
    <row r="89" spans="1:10" ht="57">
      <c r="A89" s="142" t="s">
        <v>139</v>
      </c>
      <c r="B89" s="143">
        <v>916</v>
      </c>
      <c r="C89" s="33" t="s">
        <v>7</v>
      </c>
      <c r="D89" s="33" t="s">
        <v>67</v>
      </c>
      <c r="E89" s="8" t="s">
        <v>137</v>
      </c>
      <c r="F89" s="33"/>
      <c r="G89" s="204">
        <f t="shared" si="8"/>
        <v>5</v>
      </c>
      <c r="H89" s="204">
        <f t="shared" si="8"/>
        <v>10</v>
      </c>
      <c r="I89" s="204">
        <f t="shared" si="8"/>
        <v>10</v>
      </c>
      <c r="J89" s="53"/>
    </row>
    <row r="90" spans="1:10" ht="33" customHeight="1">
      <c r="A90" s="58" t="s">
        <v>140</v>
      </c>
      <c r="B90" s="85">
        <v>916</v>
      </c>
      <c r="C90" s="6" t="s">
        <v>7</v>
      </c>
      <c r="D90" s="6" t="s">
        <v>67</v>
      </c>
      <c r="E90" s="43" t="s">
        <v>188</v>
      </c>
      <c r="F90" s="6"/>
      <c r="G90" s="202">
        <f t="shared" si="8"/>
        <v>5</v>
      </c>
      <c r="H90" s="202">
        <f t="shared" si="8"/>
        <v>10</v>
      </c>
      <c r="I90" s="202">
        <f t="shared" si="8"/>
        <v>10</v>
      </c>
      <c r="J90" s="53"/>
    </row>
    <row r="91" spans="1:10" ht="30">
      <c r="A91" s="58" t="s">
        <v>48</v>
      </c>
      <c r="B91" s="85">
        <v>916</v>
      </c>
      <c r="C91" s="6" t="s">
        <v>7</v>
      </c>
      <c r="D91" s="6" t="s">
        <v>67</v>
      </c>
      <c r="E91" s="43" t="s">
        <v>188</v>
      </c>
      <c r="F91" s="6" t="s">
        <v>39</v>
      </c>
      <c r="G91" s="202">
        <f t="shared" si="8"/>
        <v>5</v>
      </c>
      <c r="H91" s="202">
        <f t="shared" si="8"/>
        <v>10</v>
      </c>
      <c r="I91" s="202">
        <f t="shared" si="8"/>
        <v>10</v>
      </c>
      <c r="J91" s="53"/>
    </row>
    <row r="92" spans="1:10" ht="45">
      <c r="A92" s="14" t="s">
        <v>49</v>
      </c>
      <c r="B92" s="85">
        <v>916</v>
      </c>
      <c r="C92" s="6" t="s">
        <v>7</v>
      </c>
      <c r="D92" s="6" t="s">
        <v>67</v>
      </c>
      <c r="E92" s="43" t="s">
        <v>188</v>
      </c>
      <c r="F92" s="6" t="s">
        <v>40</v>
      </c>
      <c r="G92" s="202">
        <f t="shared" si="8"/>
        <v>5</v>
      </c>
      <c r="H92" s="202">
        <f t="shared" si="8"/>
        <v>10</v>
      </c>
      <c r="I92" s="209">
        <f t="shared" si="8"/>
        <v>10</v>
      </c>
      <c r="J92" s="53"/>
    </row>
    <row r="93" spans="1:10" ht="45">
      <c r="A93" s="14" t="s">
        <v>50</v>
      </c>
      <c r="B93" s="98">
        <v>916</v>
      </c>
      <c r="C93" s="6" t="s">
        <v>7</v>
      </c>
      <c r="D93" s="6" t="s">
        <v>67</v>
      </c>
      <c r="E93" s="43" t="s">
        <v>188</v>
      </c>
      <c r="F93" s="6" t="s">
        <v>32</v>
      </c>
      <c r="G93" s="202">
        <v>5</v>
      </c>
      <c r="H93" s="202">
        <v>10</v>
      </c>
      <c r="I93" s="209">
        <v>10</v>
      </c>
      <c r="J93" s="53"/>
    </row>
    <row r="94" spans="1:10" ht="15.75">
      <c r="A94" s="116" t="s">
        <v>75</v>
      </c>
      <c r="B94" s="117">
        <v>916</v>
      </c>
      <c r="C94" s="118" t="s">
        <v>2</v>
      </c>
      <c r="D94" s="118"/>
      <c r="E94" s="119"/>
      <c r="F94" s="118"/>
      <c r="G94" s="218">
        <f>SUM(G95,G114)</f>
        <v>847.54</v>
      </c>
      <c r="H94" s="218">
        <f>SUM(H95,H114)</f>
        <v>408.6</v>
      </c>
      <c r="I94" s="199">
        <f>SUM(I95,I114)</f>
        <v>424.88</v>
      </c>
      <c r="J94" s="53"/>
    </row>
    <row r="95" spans="1:10" ht="28.5">
      <c r="A95" s="72" t="s">
        <v>96</v>
      </c>
      <c r="B95" s="95">
        <v>916</v>
      </c>
      <c r="C95" s="33" t="s">
        <v>2</v>
      </c>
      <c r="D95" s="33" t="s">
        <v>35</v>
      </c>
      <c r="E95" s="34"/>
      <c r="F95" s="33"/>
      <c r="G95" s="204">
        <f>G96</f>
        <v>826.54</v>
      </c>
      <c r="H95" s="204">
        <f>H96</f>
        <v>407.6</v>
      </c>
      <c r="I95" s="204">
        <f>I96</f>
        <v>423.88</v>
      </c>
      <c r="J95" s="53"/>
    </row>
    <row r="96" spans="1:10" ht="75">
      <c r="A96" s="44" t="s">
        <v>102</v>
      </c>
      <c r="B96" s="165">
        <v>916</v>
      </c>
      <c r="C96" s="21" t="s">
        <v>2</v>
      </c>
      <c r="D96" s="21" t="s">
        <v>35</v>
      </c>
      <c r="E96" s="145" t="s">
        <v>103</v>
      </c>
      <c r="F96" s="21"/>
      <c r="G96" s="211">
        <f>SUM(G97,G103)</f>
        <v>826.54</v>
      </c>
      <c r="H96" s="211">
        <f>SUM(H97,H103)</f>
        <v>407.6</v>
      </c>
      <c r="I96" s="211">
        <f>SUM(I97,I103)</f>
        <v>423.88</v>
      </c>
      <c r="J96" s="50"/>
    </row>
    <row r="97" spans="1:10" ht="31.5" customHeight="1">
      <c r="A97" s="190" t="s">
        <v>143</v>
      </c>
      <c r="B97" s="165">
        <v>916</v>
      </c>
      <c r="C97" s="21" t="s">
        <v>2</v>
      </c>
      <c r="D97" s="21" t="s">
        <v>35</v>
      </c>
      <c r="E97" s="145" t="s">
        <v>144</v>
      </c>
      <c r="F97" s="21"/>
      <c r="G97" s="211">
        <f aca="true" t="shared" si="9" ref="G97:I99">G98</f>
        <v>114</v>
      </c>
      <c r="H97" s="211">
        <f t="shared" si="9"/>
        <v>146</v>
      </c>
      <c r="I97" s="211">
        <f t="shared" si="9"/>
        <v>146</v>
      </c>
      <c r="J97" s="50"/>
    </row>
    <row r="98" spans="1:10" ht="15.75">
      <c r="A98" s="166" t="s">
        <v>55</v>
      </c>
      <c r="B98" s="191">
        <v>916</v>
      </c>
      <c r="C98" s="23" t="s">
        <v>2</v>
      </c>
      <c r="D98" s="23" t="s">
        <v>35</v>
      </c>
      <c r="E98" s="68" t="s">
        <v>189</v>
      </c>
      <c r="F98" s="23"/>
      <c r="G98" s="219">
        <f t="shared" si="9"/>
        <v>114</v>
      </c>
      <c r="H98" s="219">
        <f t="shared" si="9"/>
        <v>146</v>
      </c>
      <c r="I98" s="219">
        <f t="shared" si="9"/>
        <v>146</v>
      </c>
      <c r="J98" s="50"/>
    </row>
    <row r="99" spans="1:10" ht="30">
      <c r="A99" s="22" t="s">
        <v>48</v>
      </c>
      <c r="B99" s="191">
        <v>916</v>
      </c>
      <c r="C99" s="23" t="s">
        <v>2</v>
      </c>
      <c r="D99" s="23" t="s">
        <v>35</v>
      </c>
      <c r="E99" s="68" t="s">
        <v>189</v>
      </c>
      <c r="F99" s="23" t="s">
        <v>39</v>
      </c>
      <c r="G99" s="219">
        <f t="shared" si="9"/>
        <v>114</v>
      </c>
      <c r="H99" s="219">
        <f t="shared" si="9"/>
        <v>146</v>
      </c>
      <c r="I99" s="219">
        <f t="shared" si="9"/>
        <v>146</v>
      </c>
      <c r="J99" s="50"/>
    </row>
    <row r="100" spans="1:10" ht="45">
      <c r="A100" s="22" t="s">
        <v>49</v>
      </c>
      <c r="B100" s="191">
        <v>916</v>
      </c>
      <c r="C100" s="23" t="s">
        <v>2</v>
      </c>
      <c r="D100" s="23" t="s">
        <v>35</v>
      </c>
      <c r="E100" s="68" t="s">
        <v>189</v>
      </c>
      <c r="F100" s="23" t="s">
        <v>40</v>
      </c>
      <c r="G100" s="219">
        <f>SUM(G101,G102)</f>
        <v>114</v>
      </c>
      <c r="H100" s="219">
        <f>SUM(H101,H102)</f>
        <v>146</v>
      </c>
      <c r="I100" s="219">
        <f>SUM(I101,I102)</f>
        <v>146</v>
      </c>
      <c r="J100" s="50"/>
    </row>
    <row r="101" spans="1:10" ht="45">
      <c r="A101" s="22" t="s">
        <v>50</v>
      </c>
      <c r="B101" s="191">
        <v>916</v>
      </c>
      <c r="C101" s="23" t="s">
        <v>2</v>
      </c>
      <c r="D101" s="23" t="s">
        <v>35</v>
      </c>
      <c r="E101" s="68" t="s">
        <v>189</v>
      </c>
      <c r="F101" s="23" t="s">
        <v>32</v>
      </c>
      <c r="G101" s="219">
        <v>22</v>
      </c>
      <c r="H101" s="219">
        <v>66</v>
      </c>
      <c r="I101" s="219">
        <v>66</v>
      </c>
      <c r="J101" s="50"/>
    </row>
    <row r="102" spans="1:10" ht="15.75">
      <c r="A102" s="22" t="s">
        <v>176</v>
      </c>
      <c r="B102" s="191">
        <v>916</v>
      </c>
      <c r="C102" s="23" t="s">
        <v>2</v>
      </c>
      <c r="D102" s="23" t="s">
        <v>35</v>
      </c>
      <c r="E102" s="68" t="s">
        <v>189</v>
      </c>
      <c r="F102" s="23" t="s">
        <v>177</v>
      </c>
      <c r="G102" s="219">
        <v>92</v>
      </c>
      <c r="H102" s="219">
        <v>80</v>
      </c>
      <c r="I102" s="219">
        <v>80</v>
      </c>
      <c r="J102" s="50"/>
    </row>
    <row r="103" spans="1:10" ht="48" customHeight="1">
      <c r="A103" s="181" t="s">
        <v>169</v>
      </c>
      <c r="B103" s="138">
        <v>916</v>
      </c>
      <c r="C103" s="27" t="s">
        <v>2</v>
      </c>
      <c r="D103" s="27" t="s">
        <v>35</v>
      </c>
      <c r="E103" s="144" t="s">
        <v>142</v>
      </c>
      <c r="F103" s="27"/>
      <c r="G103" s="205">
        <f aca="true" t="shared" si="10" ref="G103:I106">G104</f>
        <v>712.54</v>
      </c>
      <c r="H103" s="205">
        <f t="shared" si="10"/>
        <v>261.6</v>
      </c>
      <c r="I103" s="205">
        <f t="shared" si="10"/>
        <v>277.88</v>
      </c>
      <c r="J103" s="55"/>
    </row>
    <row r="104" spans="1:10" ht="31.5" customHeight="1">
      <c r="A104" s="195" t="s">
        <v>141</v>
      </c>
      <c r="B104" s="167">
        <v>916</v>
      </c>
      <c r="C104" s="23" t="s">
        <v>2</v>
      </c>
      <c r="D104" s="23" t="s">
        <v>35</v>
      </c>
      <c r="E104" s="68" t="s">
        <v>190</v>
      </c>
      <c r="F104" s="23"/>
      <c r="G104" s="219">
        <f t="shared" si="10"/>
        <v>712.54</v>
      </c>
      <c r="H104" s="219">
        <f t="shared" si="10"/>
        <v>261.6</v>
      </c>
      <c r="I104" s="219">
        <f t="shared" si="10"/>
        <v>277.88</v>
      </c>
      <c r="J104" s="55"/>
    </row>
    <row r="105" spans="1:10" ht="30">
      <c r="A105" s="22" t="s">
        <v>48</v>
      </c>
      <c r="B105" s="96">
        <v>916</v>
      </c>
      <c r="C105" s="19" t="s">
        <v>2</v>
      </c>
      <c r="D105" s="19" t="s">
        <v>35</v>
      </c>
      <c r="E105" s="68" t="s">
        <v>191</v>
      </c>
      <c r="F105" s="19" t="s">
        <v>39</v>
      </c>
      <c r="G105" s="209">
        <f t="shared" si="10"/>
        <v>712.54</v>
      </c>
      <c r="H105" s="209">
        <f t="shared" si="10"/>
        <v>261.6</v>
      </c>
      <c r="I105" s="209">
        <f t="shared" si="10"/>
        <v>277.88</v>
      </c>
      <c r="J105" s="55"/>
    </row>
    <row r="106" spans="1:10" ht="45">
      <c r="A106" s="22" t="s">
        <v>49</v>
      </c>
      <c r="B106" s="96">
        <v>916</v>
      </c>
      <c r="C106" s="19" t="s">
        <v>2</v>
      </c>
      <c r="D106" s="19" t="s">
        <v>35</v>
      </c>
      <c r="E106" s="68" t="s">
        <v>191</v>
      </c>
      <c r="F106" s="19" t="s">
        <v>40</v>
      </c>
      <c r="G106" s="209">
        <f t="shared" si="10"/>
        <v>712.54</v>
      </c>
      <c r="H106" s="209">
        <f t="shared" si="10"/>
        <v>261.6</v>
      </c>
      <c r="I106" s="209">
        <f t="shared" si="10"/>
        <v>277.88</v>
      </c>
      <c r="J106" s="55"/>
    </row>
    <row r="107" spans="1:10" ht="45">
      <c r="A107" s="22" t="s">
        <v>50</v>
      </c>
      <c r="B107" s="96">
        <v>916</v>
      </c>
      <c r="C107" s="19" t="s">
        <v>2</v>
      </c>
      <c r="D107" s="19" t="s">
        <v>35</v>
      </c>
      <c r="E107" s="68" t="s">
        <v>191</v>
      </c>
      <c r="F107" s="19" t="s">
        <v>32</v>
      </c>
      <c r="G107" s="209">
        <v>712.54</v>
      </c>
      <c r="H107" s="209">
        <v>261.6</v>
      </c>
      <c r="I107" s="209">
        <v>277.88</v>
      </c>
      <c r="J107" s="55"/>
    </row>
    <row r="108" spans="1:10" ht="45" hidden="1">
      <c r="A108" s="22" t="s">
        <v>50</v>
      </c>
      <c r="B108" s="97"/>
      <c r="C108" s="25" t="s">
        <v>2</v>
      </c>
      <c r="D108" s="25" t="s">
        <v>36</v>
      </c>
      <c r="E108" s="25" t="s">
        <v>64</v>
      </c>
      <c r="F108" s="25"/>
      <c r="G108" s="220">
        <f>G113</f>
        <v>1</v>
      </c>
      <c r="H108" s="220">
        <f>H113</f>
        <v>1</v>
      </c>
      <c r="I108" s="221">
        <f>I113</f>
        <v>1</v>
      </c>
      <c r="J108" s="56"/>
    </row>
    <row r="109" spans="1:10" ht="75" hidden="1">
      <c r="A109" s="59" t="s">
        <v>61</v>
      </c>
      <c r="B109" s="98"/>
      <c r="C109" s="19" t="s">
        <v>2</v>
      </c>
      <c r="D109" s="19" t="s">
        <v>36</v>
      </c>
      <c r="E109" s="19" t="s">
        <v>65</v>
      </c>
      <c r="F109" s="19"/>
      <c r="G109" s="209">
        <f>G113</f>
        <v>1</v>
      </c>
      <c r="H109" s="209">
        <f>H113</f>
        <v>1</v>
      </c>
      <c r="I109" s="222">
        <f>I113</f>
        <v>1</v>
      </c>
      <c r="J109" s="56"/>
    </row>
    <row r="110" spans="1:10" ht="60" hidden="1">
      <c r="A110" s="60" t="s">
        <v>62</v>
      </c>
      <c r="B110" s="90"/>
      <c r="C110" s="19" t="s">
        <v>2</v>
      </c>
      <c r="D110" s="19" t="s">
        <v>36</v>
      </c>
      <c r="E110" s="19" t="s">
        <v>66</v>
      </c>
      <c r="F110" s="19"/>
      <c r="G110" s="209">
        <f>G113</f>
        <v>1</v>
      </c>
      <c r="H110" s="209">
        <f>H113</f>
        <v>1</v>
      </c>
      <c r="I110" s="222">
        <f>I113</f>
        <v>1</v>
      </c>
      <c r="J110" s="56"/>
    </row>
    <row r="111" spans="1:10" ht="45" hidden="1">
      <c r="A111" s="57" t="s">
        <v>63</v>
      </c>
      <c r="B111" s="96"/>
      <c r="C111" s="19" t="s">
        <v>2</v>
      </c>
      <c r="D111" s="19" t="s">
        <v>36</v>
      </c>
      <c r="E111" s="19" t="s">
        <v>66</v>
      </c>
      <c r="F111" s="19" t="s">
        <v>39</v>
      </c>
      <c r="G111" s="209">
        <f>G113</f>
        <v>1</v>
      </c>
      <c r="H111" s="209">
        <f>H113</f>
        <v>1</v>
      </c>
      <c r="I111" s="222">
        <f>I113</f>
        <v>1</v>
      </c>
      <c r="J111" s="56"/>
    </row>
    <row r="112" spans="1:10" ht="30" hidden="1">
      <c r="A112" s="22" t="s">
        <v>48</v>
      </c>
      <c r="B112" s="96"/>
      <c r="C112" s="19" t="s">
        <v>2</v>
      </c>
      <c r="D112" s="19" t="s">
        <v>36</v>
      </c>
      <c r="E112" s="19" t="s">
        <v>66</v>
      </c>
      <c r="F112" s="19" t="s">
        <v>40</v>
      </c>
      <c r="G112" s="209">
        <f>G113</f>
        <v>1</v>
      </c>
      <c r="H112" s="209">
        <f>H113</f>
        <v>1</v>
      </c>
      <c r="I112" s="222">
        <f>I113</f>
        <v>1</v>
      </c>
      <c r="J112" s="56"/>
    </row>
    <row r="113" spans="1:10" ht="45" hidden="1">
      <c r="A113" s="22" t="s">
        <v>49</v>
      </c>
      <c r="B113" s="96"/>
      <c r="C113" s="19" t="s">
        <v>2</v>
      </c>
      <c r="D113" s="19" t="s">
        <v>36</v>
      </c>
      <c r="E113" s="19" t="s">
        <v>66</v>
      </c>
      <c r="F113" s="19" t="s">
        <v>32</v>
      </c>
      <c r="G113" s="209">
        <v>1</v>
      </c>
      <c r="H113" s="209">
        <v>1</v>
      </c>
      <c r="I113" s="222">
        <v>1</v>
      </c>
      <c r="J113" s="56"/>
    </row>
    <row r="114" spans="1:10" ht="29.25">
      <c r="A114" s="137" t="s">
        <v>95</v>
      </c>
      <c r="B114" s="94">
        <v>916</v>
      </c>
      <c r="C114" s="21" t="s">
        <v>2</v>
      </c>
      <c r="D114" s="21" t="s">
        <v>36</v>
      </c>
      <c r="E114" s="21"/>
      <c r="F114" s="21"/>
      <c r="G114" s="211">
        <f>G115+G121</f>
        <v>21</v>
      </c>
      <c r="H114" s="211">
        <f>H115+H121</f>
        <v>1</v>
      </c>
      <c r="I114" s="223">
        <f>I115+I121</f>
        <v>1</v>
      </c>
      <c r="J114" s="56"/>
    </row>
    <row r="115" spans="1:10" ht="90">
      <c r="A115" s="44" t="s">
        <v>205</v>
      </c>
      <c r="B115" s="94">
        <v>916</v>
      </c>
      <c r="C115" s="21" t="s">
        <v>2</v>
      </c>
      <c r="D115" s="21" t="s">
        <v>36</v>
      </c>
      <c r="E115" s="230" t="s">
        <v>208</v>
      </c>
      <c r="F115" s="21"/>
      <c r="G115" s="211">
        <f>SUM(G116)</f>
        <v>20</v>
      </c>
      <c r="H115" s="211">
        <f>SUM(H116,)</f>
        <v>0</v>
      </c>
      <c r="I115" s="223">
        <f>SUM(I116,)</f>
        <v>0</v>
      </c>
      <c r="J115" s="56"/>
    </row>
    <row r="116" spans="1:10" ht="123.75" customHeight="1">
      <c r="A116" s="229" t="s">
        <v>206</v>
      </c>
      <c r="B116" s="96">
        <v>916</v>
      </c>
      <c r="C116" s="19" t="s">
        <v>2</v>
      </c>
      <c r="D116" s="19" t="s">
        <v>36</v>
      </c>
      <c r="E116" s="23" t="s">
        <v>209</v>
      </c>
      <c r="F116" s="21"/>
      <c r="G116" s="211">
        <f>SUM(G117)</f>
        <v>20</v>
      </c>
      <c r="H116" s="211">
        <f>SUM(H117)</f>
        <v>0</v>
      </c>
      <c r="I116" s="223">
        <f>SUM(I117)</f>
        <v>0</v>
      </c>
      <c r="J116" s="56"/>
    </row>
    <row r="117" spans="1:10" ht="35.25" customHeight="1">
      <c r="A117" s="166" t="s">
        <v>207</v>
      </c>
      <c r="B117" s="96">
        <v>916</v>
      </c>
      <c r="C117" s="19" t="s">
        <v>2</v>
      </c>
      <c r="D117" s="19" t="s">
        <v>36</v>
      </c>
      <c r="E117" s="23" t="s">
        <v>210</v>
      </c>
      <c r="F117" s="21"/>
      <c r="G117" s="211">
        <f>G120</f>
        <v>20</v>
      </c>
      <c r="H117" s="211">
        <f>H120</f>
        <v>0</v>
      </c>
      <c r="I117" s="223">
        <f>I120</f>
        <v>0</v>
      </c>
      <c r="J117" s="56"/>
    </row>
    <row r="118" spans="1:10" ht="35.25" customHeight="1">
      <c r="A118" s="22" t="s">
        <v>48</v>
      </c>
      <c r="B118" s="96">
        <v>916</v>
      </c>
      <c r="C118" s="19" t="s">
        <v>2</v>
      </c>
      <c r="D118" s="19" t="s">
        <v>36</v>
      </c>
      <c r="E118" s="23" t="s">
        <v>210</v>
      </c>
      <c r="F118" s="23" t="s">
        <v>39</v>
      </c>
      <c r="G118" s="211">
        <f>G120</f>
        <v>20</v>
      </c>
      <c r="H118" s="211">
        <f>H120</f>
        <v>0</v>
      </c>
      <c r="I118" s="223">
        <f>I120</f>
        <v>0</v>
      </c>
      <c r="J118" s="56"/>
    </row>
    <row r="119" spans="1:10" ht="46.5" customHeight="1">
      <c r="A119" s="22" t="s">
        <v>49</v>
      </c>
      <c r="B119" s="96">
        <v>916</v>
      </c>
      <c r="C119" s="19" t="s">
        <v>2</v>
      </c>
      <c r="D119" s="19" t="s">
        <v>36</v>
      </c>
      <c r="E119" s="23" t="s">
        <v>210</v>
      </c>
      <c r="F119" s="23" t="s">
        <v>40</v>
      </c>
      <c r="G119" s="211">
        <f>G120</f>
        <v>20</v>
      </c>
      <c r="H119" s="211">
        <f>H120</f>
        <v>0</v>
      </c>
      <c r="I119" s="223">
        <f>I120</f>
        <v>0</v>
      </c>
      <c r="J119" s="56"/>
    </row>
    <row r="120" spans="1:10" ht="48.75" customHeight="1">
      <c r="A120" s="22" t="s">
        <v>50</v>
      </c>
      <c r="B120" s="96">
        <v>916</v>
      </c>
      <c r="C120" s="19" t="s">
        <v>2</v>
      </c>
      <c r="D120" s="19" t="s">
        <v>36</v>
      </c>
      <c r="E120" s="23" t="s">
        <v>210</v>
      </c>
      <c r="F120" s="23" t="s">
        <v>32</v>
      </c>
      <c r="G120" s="211">
        <v>20</v>
      </c>
      <c r="H120" s="211">
        <v>0</v>
      </c>
      <c r="I120" s="223">
        <v>0</v>
      </c>
      <c r="J120" s="56"/>
    </row>
    <row r="121" spans="1:10" ht="86.25">
      <c r="A121" s="137" t="s">
        <v>170</v>
      </c>
      <c r="B121" s="138">
        <v>916</v>
      </c>
      <c r="C121" s="27" t="s">
        <v>2</v>
      </c>
      <c r="D121" s="27" t="s">
        <v>36</v>
      </c>
      <c r="E121" s="145" t="s">
        <v>146</v>
      </c>
      <c r="F121" s="27"/>
      <c r="G121" s="205">
        <f aca="true" t="shared" si="11" ref="G121:I125">G122</f>
        <v>1</v>
      </c>
      <c r="H121" s="205">
        <f t="shared" si="11"/>
        <v>1</v>
      </c>
      <c r="I121" s="221">
        <f t="shared" si="11"/>
        <v>1</v>
      </c>
      <c r="J121" s="56"/>
    </row>
    <row r="122" spans="1:10" ht="60">
      <c r="A122" s="166" t="s">
        <v>145</v>
      </c>
      <c r="B122" s="167">
        <v>916</v>
      </c>
      <c r="C122" s="23" t="s">
        <v>2</v>
      </c>
      <c r="D122" s="23" t="s">
        <v>36</v>
      </c>
      <c r="E122" s="197" t="s">
        <v>147</v>
      </c>
      <c r="F122" s="23"/>
      <c r="G122" s="219">
        <f t="shared" si="11"/>
        <v>1</v>
      </c>
      <c r="H122" s="219">
        <f t="shared" si="11"/>
        <v>1</v>
      </c>
      <c r="I122" s="224">
        <f t="shared" si="11"/>
        <v>1</v>
      </c>
      <c r="J122" s="56"/>
    </row>
    <row r="123" spans="1:10" ht="30">
      <c r="A123" s="189" t="s">
        <v>161</v>
      </c>
      <c r="B123" s="96">
        <v>916</v>
      </c>
      <c r="C123" s="19" t="s">
        <v>2</v>
      </c>
      <c r="D123" s="19" t="s">
        <v>36</v>
      </c>
      <c r="E123" s="198" t="s">
        <v>192</v>
      </c>
      <c r="F123" s="19"/>
      <c r="G123" s="209">
        <f t="shared" si="11"/>
        <v>1</v>
      </c>
      <c r="H123" s="209">
        <f t="shared" si="11"/>
        <v>1</v>
      </c>
      <c r="I123" s="222">
        <f t="shared" si="11"/>
        <v>1</v>
      </c>
      <c r="J123" s="56"/>
    </row>
    <row r="124" spans="1:10" ht="30">
      <c r="A124" s="182" t="s">
        <v>48</v>
      </c>
      <c r="B124" s="96">
        <v>916</v>
      </c>
      <c r="C124" s="19" t="s">
        <v>2</v>
      </c>
      <c r="D124" s="19" t="s">
        <v>36</v>
      </c>
      <c r="E124" s="198" t="s">
        <v>192</v>
      </c>
      <c r="F124" s="19" t="s">
        <v>39</v>
      </c>
      <c r="G124" s="209">
        <f t="shared" si="11"/>
        <v>1</v>
      </c>
      <c r="H124" s="209">
        <f t="shared" si="11"/>
        <v>1</v>
      </c>
      <c r="I124" s="222">
        <f t="shared" si="11"/>
        <v>1</v>
      </c>
      <c r="J124" s="56"/>
    </row>
    <row r="125" spans="1:10" ht="30">
      <c r="A125" s="180" t="s">
        <v>91</v>
      </c>
      <c r="B125" s="96">
        <v>916</v>
      </c>
      <c r="C125" s="19" t="s">
        <v>2</v>
      </c>
      <c r="D125" s="19" t="s">
        <v>36</v>
      </c>
      <c r="E125" s="198" t="s">
        <v>192</v>
      </c>
      <c r="F125" s="19" t="s">
        <v>40</v>
      </c>
      <c r="G125" s="209">
        <f t="shared" si="11"/>
        <v>1</v>
      </c>
      <c r="H125" s="209">
        <f t="shared" si="11"/>
        <v>1</v>
      </c>
      <c r="I125" s="222">
        <f t="shared" si="11"/>
        <v>1</v>
      </c>
      <c r="J125" s="56"/>
    </row>
    <row r="126" spans="1:10" ht="45">
      <c r="A126" s="22" t="s">
        <v>50</v>
      </c>
      <c r="B126" s="96">
        <v>916</v>
      </c>
      <c r="C126" s="19" t="s">
        <v>2</v>
      </c>
      <c r="D126" s="19" t="s">
        <v>36</v>
      </c>
      <c r="E126" s="198" t="s">
        <v>192</v>
      </c>
      <c r="F126" s="19" t="s">
        <v>32</v>
      </c>
      <c r="G126" s="209">
        <v>1</v>
      </c>
      <c r="H126" s="209">
        <v>1</v>
      </c>
      <c r="I126" s="222">
        <v>1</v>
      </c>
      <c r="J126" s="56"/>
    </row>
    <row r="127" spans="1:13" ht="26.25">
      <c r="A127" s="120" t="s">
        <v>12</v>
      </c>
      <c r="B127" s="121">
        <v>916</v>
      </c>
      <c r="C127" s="113" t="s">
        <v>3</v>
      </c>
      <c r="D127" s="113"/>
      <c r="E127" s="122"/>
      <c r="F127" s="123"/>
      <c r="G127" s="225">
        <f>SUM(G128,G140)</f>
        <v>213.85</v>
      </c>
      <c r="H127" s="225">
        <f>SUM(H128,H140)</f>
        <v>44</v>
      </c>
      <c r="I127" s="225">
        <f>SUM(I128,I140)</f>
        <v>26.27</v>
      </c>
      <c r="J127" s="124"/>
      <c r="K127" s="125"/>
      <c r="L127" s="125"/>
      <c r="M127" s="125"/>
    </row>
    <row r="128" spans="1:13" ht="15.75">
      <c r="A128" s="171" t="s">
        <v>97</v>
      </c>
      <c r="B128" s="172">
        <v>916</v>
      </c>
      <c r="C128" s="27" t="s">
        <v>3</v>
      </c>
      <c r="D128" s="27" t="s">
        <v>1</v>
      </c>
      <c r="E128" s="173"/>
      <c r="F128" s="28"/>
      <c r="G128" s="187">
        <f>G129</f>
        <v>162.85</v>
      </c>
      <c r="H128" s="187">
        <f>H129</f>
        <v>24</v>
      </c>
      <c r="I128" s="187">
        <f>I129</f>
        <v>16.27</v>
      </c>
      <c r="J128" s="124"/>
      <c r="K128" s="125"/>
      <c r="L128" s="125"/>
      <c r="M128" s="125"/>
    </row>
    <row r="129" spans="1:10" ht="75">
      <c r="A129" s="44" t="s">
        <v>102</v>
      </c>
      <c r="B129" s="99">
        <v>916</v>
      </c>
      <c r="C129" s="27" t="s">
        <v>3</v>
      </c>
      <c r="D129" s="27" t="s">
        <v>1</v>
      </c>
      <c r="E129" s="12" t="s">
        <v>103</v>
      </c>
      <c r="F129" s="13"/>
      <c r="G129" s="133">
        <f>SUM(G130,G135)</f>
        <v>162.85</v>
      </c>
      <c r="H129" s="133">
        <f>SUM(H130,H135)</f>
        <v>24</v>
      </c>
      <c r="I129" s="133">
        <f>SUM(I130,I135)</f>
        <v>16.27</v>
      </c>
      <c r="J129" s="56"/>
    </row>
    <row r="130" spans="1:10" ht="30">
      <c r="A130" s="74" t="s">
        <v>82</v>
      </c>
      <c r="B130" s="99">
        <v>916</v>
      </c>
      <c r="C130" s="27" t="s">
        <v>3</v>
      </c>
      <c r="D130" s="27" t="s">
        <v>1</v>
      </c>
      <c r="E130" s="25" t="s">
        <v>148</v>
      </c>
      <c r="F130" s="25"/>
      <c r="G130" s="220">
        <f>G134</f>
        <v>50</v>
      </c>
      <c r="H130" s="220">
        <f>H134</f>
        <v>24</v>
      </c>
      <c r="I130" s="220">
        <f>I134</f>
        <v>16.27</v>
      </c>
      <c r="J130" s="56"/>
    </row>
    <row r="131" spans="1:10" ht="33.75" customHeight="1">
      <c r="A131" s="75" t="s">
        <v>97</v>
      </c>
      <c r="B131" s="84">
        <v>916</v>
      </c>
      <c r="C131" s="19" t="s">
        <v>3</v>
      </c>
      <c r="D131" s="19" t="s">
        <v>1</v>
      </c>
      <c r="E131" s="13" t="s">
        <v>193</v>
      </c>
      <c r="F131" s="13"/>
      <c r="G131" s="109">
        <f>G134</f>
        <v>50</v>
      </c>
      <c r="H131" s="109">
        <f>H134</f>
        <v>24</v>
      </c>
      <c r="I131" s="109">
        <f>I134</f>
        <v>16.27</v>
      </c>
      <c r="J131" s="56"/>
    </row>
    <row r="132" spans="1:10" ht="30">
      <c r="A132" s="22" t="s">
        <v>48</v>
      </c>
      <c r="B132" s="84">
        <v>916</v>
      </c>
      <c r="C132" s="19" t="s">
        <v>3</v>
      </c>
      <c r="D132" s="19" t="s">
        <v>1</v>
      </c>
      <c r="E132" s="13" t="s">
        <v>193</v>
      </c>
      <c r="F132" s="13" t="s">
        <v>39</v>
      </c>
      <c r="G132" s="109">
        <f>G134</f>
        <v>50</v>
      </c>
      <c r="H132" s="109">
        <f>H134</f>
        <v>24</v>
      </c>
      <c r="I132" s="109">
        <f>I134</f>
        <v>16.27</v>
      </c>
      <c r="J132" s="56"/>
    </row>
    <row r="133" spans="1:10" ht="45">
      <c r="A133" s="22" t="s">
        <v>49</v>
      </c>
      <c r="B133" s="84">
        <v>916</v>
      </c>
      <c r="C133" s="19" t="s">
        <v>3</v>
      </c>
      <c r="D133" s="19" t="s">
        <v>1</v>
      </c>
      <c r="E133" s="13" t="s">
        <v>193</v>
      </c>
      <c r="F133" s="13" t="s">
        <v>40</v>
      </c>
      <c r="G133" s="109">
        <f>G134</f>
        <v>50</v>
      </c>
      <c r="H133" s="109">
        <f>H134</f>
        <v>24</v>
      </c>
      <c r="I133" s="188">
        <f>I134</f>
        <v>16.27</v>
      </c>
      <c r="J133" s="56"/>
    </row>
    <row r="134" spans="1:10" ht="45">
      <c r="A134" s="22" t="s">
        <v>50</v>
      </c>
      <c r="B134" s="84">
        <v>916</v>
      </c>
      <c r="C134" s="19" t="s">
        <v>3</v>
      </c>
      <c r="D134" s="19" t="s">
        <v>1</v>
      </c>
      <c r="E134" s="13" t="s">
        <v>193</v>
      </c>
      <c r="F134" s="13" t="s">
        <v>32</v>
      </c>
      <c r="G134" s="109">
        <v>50</v>
      </c>
      <c r="H134" s="109">
        <v>24</v>
      </c>
      <c r="I134" s="188">
        <v>16.27</v>
      </c>
      <c r="J134" s="56"/>
    </row>
    <row r="135" spans="1:10" ht="70.5" customHeight="1">
      <c r="A135" s="146" t="s">
        <v>172</v>
      </c>
      <c r="B135" s="139">
        <v>916</v>
      </c>
      <c r="C135" s="27" t="s">
        <v>3</v>
      </c>
      <c r="D135" s="27" t="s">
        <v>1</v>
      </c>
      <c r="E135" s="25" t="s">
        <v>173</v>
      </c>
      <c r="F135" s="25"/>
      <c r="G135" s="220">
        <f>G139</f>
        <v>112.85</v>
      </c>
      <c r="H135" s="220">
        <v>0</v>
      </c>
      <c r="I135" s="133">
        <v>0</v>
      </c>
      <c r="J135" s="56"/>
    </row>
    <row r="136" spans="1:10" ht="45" customHeight="1">
      <c r="A136" s="75" t="s">
        <v>174</v>
      </c>
      <c r="B136" s="84">
        <v>916</v>
      </c>
      <c r="C136" s="19" t="s">
        <v>3</v>
      </c>
      <c r="D136" s="19" t="s">
        <v>1</v>
      </c>
      <c r="E136" s="13" t="s">
        <v>194</v>
      </c>
      <c r="F136" s="13"/>
      <c r="G136" s="109">
        <f>G139</f>
        <v>112.85</v>
      </c>
      <c r="H136" s="109">
        <v>0</v>
      </c>
      <c r="I136" s="188">
        <v>0</v>
      </c>
      <c r="J136" s="56"/>
    </row>
    <row r="137" spans="1:10" ht="30">
      <c r="A137" s="22" t="s">
        <v>48</v>
      </c>
      <c r="B137" s="84">
        <v>916</v>
      </c>
      <c r="C137" s="19" t="s">
        <v>3</v>
      </c>
      <c r="D137" s="19" t="s">
        <v>1</v>
      </c>
      <c r="E137" s="13" t="s">
        <v>194</v>
      </c>
      <c r="F137" s="13" t="s">
        <v>39</v>
      </c>
      <c r="G137" s="109">
        <f>G139</f>
        <v>112.85</v>
      </c>
      <c r="H137" s="109">
        <v>0</v>
      </c>
      <c r="I137" s="188">
        <v>0</v>
      </c>
      <c r="J137" s="56"/>
    </row>
    <row r="138" spans="1:10" ht="45">
      <c r="A138" s="22" t="s">
        <v>49</v>
      </c>
      <c r="B138" s="84">
        <v>916</v>
      </c>
      <c r="C138" s="19" t="s">
        <v>3</v>
      </c>
      <c r="D138" s="19" t="s">
        <v>1</v>
      </c>
      <c r="E138" s="13" t="s">
        <v>194</v>
      </c>
      <c r="F138" s="13" t="s">
        <v>40</v>
      </c>
      <c r="G138" s="109">
        <f>G139</f>
        <v>112.85</v>
      </c>
      <c r="H138" s="109">
        <v>0</v>
      </c>
      <c r="I138" s="188">
        <v>0</v>
      </c>
      <c r="J138" s="56"/>
    </row>
    <row r="139" spans="1:10" ht="45">
      <c r="A139" s="22" t="s">
        <v>50</v>
      </c>
      <c r="B139" s="84">
        <v>916</v>
      </c>
      <c r="C139" s="19" t="s">
        <v>3</v>
      </c>
      <c r="D139" s="19" t="s">
        <v>1</v>
      </c>
      <c r="E139" s="13" t="s">
        <v>194</v>
      </c>
      <c r="F139" s="13" t="s">
        <v>32</v>
      </c>
      <c r="G139" s="109">
        <v>112.85</v>
      </c>
      <c r="H139" s="109">
        <v>0</v>
      </c>
      <c r="I139" s="188">
        <v>0</v>
      </c>
      <c r="J139" s="56"/>
    </row>
    <row r="140" spans="1:10" ht="15.75">
      <c r="A140" s="30" t="s">
        <v>18</v>
      </c>
      <c r="B140" s="100">
        <v>916</v>
      </c>
      <c r="C140" s="27" t="s">
        <v>3</v>
      </c>
      <c r="D140" s="27" t="s">
        <v>7</v>
      </c>
      <c r="E140" s="69"/>
      <c r="F140" s="27"/>
      <c r="G140" s="205">
        <f>G141</f>
        <v>51</v>
      </c>
      <c r="H140" s="205">
        <f>H141</f>
        <v>20</v>
      </c>
      <c r="I140" s="205">
        <f>I141</f>
        <v>10</v>
      </c>
      <c r="J140" s="56"/>
    </row>
    <row r="141" spans="1:10" ht="75">
      <c r="A141" s="44" t="s">
        <v>102</v>
      </c>
      <c r="B141" s="101">
        <v>916</v>
      </c>
      <c r="C141" s="21" t="s">
        <v>3</v>
      </c>
      <c r="D141" s="21" t="s">
        <v>7</v>
      </c>
      <c r="E141" s="27" t="s">
        <v>103</v>
      </c>
      <c r="F141" s="40"/>
      <c r="G141" s="220">
        <f>SUM(G142,G147)</f>
        <v>51</v>
      </c>
      <c r="H141" s="220">
        <f>SUM(H142,H147)</f>
        <v>20</v>
      </c>
      <c r="I141" s="220">
        <f>SUM(I142,I147)</f>
        <v>10</v>
      </c>
      <c r="J141" s="54"/>
    </row>
    <row r="142" spans="1:10" ht="45.75" customHeight="1">
      <c r="A142" s="39" t="s">
        <v>83</v>
      </c>
      <c r="B142" s="101">
        <v>916</v>
      </c>
      <c r="C142" s="21" t="s">
        <v>3</v>
      </c>
      <c r="D142" s="21" t="s">
        <v>7</v>
      </c>
      <c r="E142" s="147" t="s">
        <v>149</v>
      </c>
      <c r="F142" s="40"/>
      <c r="G142" s="220">
        <f aca="true" t="shared" si="12" ref="G142:I145">G143</f>
        <v>10</v>
      </c>
      <c r="H142" s="220">
        <f t="shared" si="12"/>
        <v>10</v>
      </c>
      <c r="I142" s="220">
        <f t="shared" si="12"/>
        <v>5</v>
      </c>
      <c r="J142" s="52"/>
    </row>
    <row r="143" spans="1:10" ht="33" customHeight="1">
      <c r="A143" s="41" t="s">
        <v>150</v>
      </c>
      <c r="B143" s="96">
        <v>916</v>
      </c>
      <c r="C143" s="19" t="s">
        <v>3</v>
      </c>
      <c r="D143" s="19" t="s">
        <v>7</v>
      </c>
      <c r="E143" s="148" t="s">
        <v>195</v>
      </c>
      <c r="F143" s="24"/>
      <c r="G143" s="226">
        <f t="shared" si="12"/>
        <v>10</v>
      </c>
      <c r="H143" s="226">
        <f t="shared" si="12"/>
        <v>10</v>
      </c>
      <c r="I143" s="226">
        <f t="shared" si="12"/>
        <v>5</v>
      </c>
      <c r="J143" s="55"/>
    </row>
    <row r="144" spans="1:10" ht="30" customHeight="1">
      <c r="A144" s="22" t="s">
        <v>48</v>
      </c>
      <c r="B144" s="96">
        <v>916</v>
      </c>
      <c r="C144" s="19" t="s">
        <v>3</v>
      </c>
      <c r="D144" s="19" t="s">
        <v>7</v>
      </c>
      <c r="E144" s="148" t="s">
        <v>195</v>
      </c>
      <c r="F144" s="24" t="s">
        <v>39</v>
      </c>
      <c r="G144" s="226">
        <f t="shared" si="12"/>
        <v>10</v>
      </c>
      <c r="H144" s="226">
        <f t="shared" si="12"/>
        <v>10</v>
      </c>
      <c r="I144" s="226">
        <f t="shared" si="12"/>
        <v>5</v>
      </c>
      <c r="J144" s="55"/>
    </row>
    <row r="145" spans="1:10" ht="45">
      <c r="A145" s="22" t="s">
        <v>49</v>
      </c>
      <c r="B145" s="96">
        <v>916</v>
      </c>
      <c r="C145" s="19" t="s">
        <v>3</v>
      </c>
      <c r="D145" s="19" t="s">
        <v>7</v>
      </c>
      <c r="E145" s="148" t="s">
        <v>195</v>
      </c>
      <c r="F145" s="24" t="s">
        <v>40</v>
      </c>
      <c r="G145" s="226">
        <f t="shared" si="12"/>
        <v>10</v>
      </c>
      <c r="H145" s="226">
        <f t="shared" si="12"/>
        <v>10</v>
      </c>
      <c r="I145" s="209">
        <f t="shared" si="12"/>
        <v>5</v>
      </c>
      <c r="J145" s="55"/>
    </row>
    <row r="146" spans="1:10" ht="45">
      <c r="A146" s="22" t="s">
        <v>50</v>
      </c>
      <c r="B146" s="96">
        <v>916</v>
      </c>
      <c r="C146" s="19" t="s">
        <v>3</v>
      </c>
      <c r="D146" s="19" t="s">
        <v>7</v>
      </c>
      <c r="E146" s="148" t="s">
        <v>195</v>
      </c>
      <c r="F146" s="24" t="s">
        <v>32</v>
      </c>
      <c r="G146" s="226">
        <v>10</v>
      </c>
      <c r="H146" s="226">
        <v>10</v>
      </c>
      <c r="I146" s="209">
        <v>5</v>
      </c>
      <c r="J146" s="55"/>
    </row>
    <row r="147" spans="1:10" ht="29.25">
      <c r="A147" s="137" t="s">
        <v>84</v>
      </c>
      <c r="B147" s="138">
        <v>916</v>
      </c>
      <c r="C147" s="27" t="s">
        <v>3</v>
      </c>
      <c r="D147" s="27" t="s">
        <v>7</v>
      </c>
      <c r="E147" s="147" t="s">
        <v>152</v>
      </c>
      <c r="F147" s="24"/>
      <c r="G147" s="205">
        <f aca="true" t="shared" si="13" ref="G147:I150">G148</f>
        <v>41</v>
      </c>
      <c r="H147" s="205">
        <f t="shared" si="13"/>
        <v>10</v>
      </c>
      <c r="I147" s="205">
        <f t="shared" si="13"/>
        <v>5</v>
      </c>
      <c r="J147" s="55"/>
    </row>
    <row r="148" spans="1:10" ht="36.75" customHeight="1">
      <c r="A148" s="22" t="s">
        <v>151</v>
      </c>
      <c r="B148" s="96">
        <v>916</v>
      </c>
      <c r="C148" s="19" t="s">
        <v>3</v>
      </c>
      <c r="D148" s="19" t="s">
        <v>7</v>
      </c>
      <c r="E148" s="148" t="s">
        <v>196</v>
      </c>
      <c r="F148" s="24"/>
      <c r="G148" s="226">
        <f t="shared" si="13"/>
        <v>41</v>
      </c>
      <c r="H148" s="226">
        <f t="shared" si="13"/>
        <v>10</v>
      </c>
      <c r="I148" s="226">
        <f t="shared" si="13"/>
        <v>5</v>
      </c>
      <c r="J148" s="55"/>
    </row>
    <row r="149" spans="1:10" ht="30">
      <c r="A149" s="22" t="s">
        <v>48</v>
      </c>
      <c r="B149" s="96">
        <v>916</v>
      </c>
      <c r="C149" s="19" t="s">
        <v>3</v>
      </c>
      <c r="D149" s="19" t="s">
        <v>7</v>
      </c>
      <c r="E149" s="148" t="s">
        <v>196</v>
      </c>
      <c r="F149" s="24" t="s">
        <v>39</v>
      </c>
      <c r="G149" s="226">
        <f t="shared" si="13"/>
        <v>41</v>
      </c>
      <c r="H149" s="226">
        <f t="shared" si="13"/>
        <v>10</v>
      </c>
      <c r="I149" s="226">
        <f t="shared" si="13"/>
        <v>5</v>
      </c>
      <c r="J149" s="55"/>
    </row>
    <row r="150" spans="1:10" ht="45">
      <c r="A150" s="22" t="s">
        <v>49</v>
      </c>
      <c r="B150" s="96">
        <v>916</v>
      </c>
      <c r="C150" s="19" t="s">
        <v>3</v>
      </c>
      <c r="D150" s="42" t="s">
        <v>7</v>
      </c>
      <c r="E150" s="148" t="s">
        <v>196</v>
      </c>
      <c r="F150" s="24" t="s">
        <v>40</v>
      </c>
      <c r="G150" s="226">
        <f t="shared" si="13"/>
        <v>41</v>
      </c>
      <c r="H150" s="226">
        <f t="shared" si="13"/>
        <v>10</v>
      </c>
      <c r="I150" s="209">
        <f t="shared" si="13"/>
        <v>5</v>
      </c>
      <c r="J150" s="55"/>
    </row>
    <row r="151" spans="1:10" ht="45">
      <c r="A151" s="22" t="s">
        <v>50</v>
      </c>
      <c r="B151" s="96">
        <v>916</v>
      </c>
      <c r="C151" s="19" t="s">
        <v>3</v>
      </c>
      <c r="D151" s="42" t="s">
        <v>7</v>
      </c>
      <c r="E151" s="148" t="s">
        <v>196</v>
      </c>
      <c r="F151" s="24" t="s">
        <v>32</v>
      </c>
      <c r="G151" s="226">
        <v>41</v>
      </c>
      <c r="H151" s="226">
        <v>10</v>
      </c>
      <c r="I151" s="209">
        <v>5</v>
      </c>
      <c r="J151" s="55"/>
    </row>
    <row r="152" spans="1:10" ht="15.75">
      <c r="A152" s="126" t="s">
        <v>27</v>
      </c>
      <c r="B152" s="127">
        <v>916</v>
      </c>
      <c r="C152" s="128" t="s">
        <v>22</v>
      </c>
      <c r="D152" s="115"/>
      <c r="E152" s="129"/>
      <c r="F152" s="129"/>
      <c r="G152" s="199">
        <f aca="true" t="shared" si="14" ref="G152:I157">G153</f>
        <v>5</v>
      </c>
      <c r="H152" s="199">
        <f t="shared" si="14"/>
        <v>5</v>
      </c>
      <c r="I152" s="199">
        <f t="shared" si="14"/>
        <v>5</v>
      </c>
      <c r="J152" s="56"/>
    </row>
    <row r="153" spans="1:10" ht="15.75">
      <c r="A153" s="32" t="s">
        <v>92</v>
      </c>
      <c r="B153" s="102">
        <v>916</v>
      </c>
      <c r="C153" s="31" t="s">
        <v>22</v>
      </c>
      <c r="D153" s="27" t="s">
        <v>22</v>
      </c>
      <c r="E153" s="27"/>
      <c r="F153" s="27"/>
      <c r="G153" s="205">
        <f t="shared" si="14"/>
        <v>5</v>
      </c>
      <c r="H153" s="205">
        <f t="shared" si="14"/>
        <v>5</v>
      </c>
      <c r="I153" s="205">
        <f t="shared" si="14"/>
        <v>5</v>
      </c>
      <c r="J153" s="56"/>
    </row>
    <row r="154" spans="1:10" ht="75">
      <c r="A154" s="44" t="s">
        <v>102</v>
      </c>
      <c r="B154" s="86">
        <v>916</v>
      </c>
      <c r="C154" s="31" t="s">
        <v>22</v>
      </c>
      <c r="D154" s="27" t="s">
        <v>22</v>
      </c>
      <c r="E154" s="27" t="s">
        <v>103</v>
      </c>
      <c r="F154" s="27"/>
      <c r="G154" s="205">
        <f t="shared" si="14"/>
        <v>5</v>
      </c>
      <c r="H154" s="205">
        <f t="shared" si="14"/>
        <v>5</v>
      </c>
      <c r="I154" s="205">
        <f t="shared" si="14"/>
        <v>5</v>
      </c>
      <c r="J154" s="56"/>
    </row>
    <row r="155" spans="1:10" ht="135">
      <c r="A155" s="44" t="s">
        <v>85</v>
      </c>
      <c r="B155" s="102">
        <v>916</v>
      </c>
      <c r="C155" s="27" t="s">
        <v>22</v>
      </c>
      <c r="D155" s="27" t="s">
        <v>22</v>
      </c>
      <c r="E155" s="27" t="s">
        <v>153</v>
      </c>
      <c r="F155" s="27"/>
      <c r="G155" s="205">
        <f t="shared" si="14"/>
        <v>5</v>
      </c>
      <c r="H155" s="205">
        <f t="shared" si="14"/>
        <v>5</v>
      </c>
      <c r="I155" s="205">
        <f t="shared" si="14"/>
        <v>5</v>
      </c>
      <c r="J155" s="56"/>
    </row>
    <row r="156" spans="1:10" ht="30">
      <c r="A156" s="45" t="s">
        <v>154</v>
      </c>
      <c r="B156" s="106">
        <v>916</v>
      </c>
      <c r="C156" s="27" t="s">
        <v>22</v>
      </c>
      <c r="D156" s="27" t="s">
        <v>22</v>
      </c>
      <c r="E156" s="24" t="s">
        <v>197</v>
      </c>
      <c r="F156" s="27"/>
      <c r="G156" s="205">
        <f t="shared" si="14"/>
        <v>5</v>
      </c>
      <c r="H156" s="205">
        <f t="shared" si="14"/>
        <v>5</v>
      </c>
      <c r="I156" s="205">
        <f t="shared" si="14"/>
        <v>5</v>
      </c>
      <c r="J156" s="56"/>
    </row>
    <row r="157" spans="1:10" ht="15.75">
      <c r="A157" s="22" t="s">
        <v>43</v>
      </c>
      <c r="B157" s="106">
        <v>916</v>
      </c>
      <c r="C157" s="23" t="s">
        <v>22</v>
      </c>
      <c r="D157" s="23" t="s">
        <v>22</v>
      </c>
      <c r="E157" s="24" t="s">
        <v>197</v>
      </c>
      <c r="F157" s="19" t="s">
        <v>44</v>
      </c>
      <c r="G157" s="209">
        <f t="shared" si="14"/>
        <v>5</v>
      </c>
      <c r="H157" s="209">
        <f t="shared" si="14"/>
        <v>5</v>
      </c>
      <c r="I157" s="209">
        <f t="shared" si="14"/>
        <v>5</v>
      </c>
      <c r="J157" s="54"/>
    </row>
    <row r="158" spans="1:10" ht="15.75">
      <c r="A158" s="29" t="s">
        <v>19</v>
      </c>
      <c r="B158" s="108">
        <v>916</v>
      </c>
      <c r="C158" s="19" t="s">
        <v>22</v>
      </c>
      <c r="D158" s="19" t="s">
        <v>22</v>
      </c>
      <c r="E158" s="24" t="s">
        <v>197</v>
      </c>
      <c r="F158" s="24" t="s">
        <v>30</v>
      </c>
      <c r="G158" s="226">
        <v>5</v>
      </c>
      <c r="H158" s="226">
        <v>5</v>
      </c>
      <c r="I158" s="209">
        <v>5</v>
      </c>
      <c r="J158" s="55"/>
    </row>
    <row r="159" spans="1:10" ht="15.75">
      <c r="A159" s="126" t="s">
        <v>52</v>
      </c>
      <c r="B159" s="130">
        <v>916</v>
      </c>
      <c r="C159" s="128" t="s">
        <v>26</v>
      </c>
      <c r="D159" s="128"/>
      <c r="E159" s="129"/>
      <c r="F159" s="129"/>
      <c r="G159" s="199">
        <f>SUM(G160,G170)</f>
        <v>1534.5</v>
      </c>
      <c r="H159" s="199">
        <f>SUM(H160,H170)</f>
        <v>1474.8</v>
      </c>
      <c r="I159" s="199">
        <f>SUM(I160,I170)</f>
        <v>1485.8</v>
      </c>
      <c r="J159" s="56"/>
    </row>
    <row r="160" spans="1:10" ht="15.75">
      <c r="A160" s="168" t="s">
        <v>98</v>
      </c>
      <c r="B160" s="169">
        <v>916</v>
      </c>
      <c r="C160" s="31" t="s">
        <v>26</v>
      </c>
      <c r="D160" s="31" t="s">
        <v>0</v>
      </c>
      <c r="E160" s="24"/>
      <c r="F160" s="24"/>
      <c r="G160" s="205">
        <f>G161</f>
        <v>1300.5</v>
      </c>
      <c r="H160" s="205">
        <f>H161</f>
        <v>1240.8</v>
      </c>
      <c r="I160" s="205">
        <f>I161</f>
        <v>1251.8</v>
      </c>
      <c r="J160" s="56"/>
    </row>
    <row r="161" spans="1:10" ht="75">
      <c r="A161" s="44" t="s">
        <v>102</v>
      </c>
      <c r="B161" s="102">
        <v>916</v>
      </c>
      <c r="C161" s="27" t="s">
        <v>26</v>
      </c>
      <c r="D161" s="27" t="s">
        <v>0</v>
      </c>
      <c r="E161" s="21" t="s">
        <v>103</v>
      </c>
      <c r="F161" s="25"/>
      <c r="G161" s="220">
        <f>SUM(G162,G166)</f>
        <v>1300.5</v>
      </c>
      <c r="H161" s="220">
        <f>SUM(H162,H166)</f>
        <v>1240.8</v>
      </c>
      <c r="I161" s="220">
        <f>SUM(I162,I166)</f>
        <v>1251.8</v>
      </c>
      <c r="J161" s="56"/>
    </row>
    <row r="162" spans="1:10" ht="135">
      <c r="A162" s="44" t="s">
        <v>86</v>
      </c>
      <c r="B162" s="102">
        <v>916</v>
      </c>
      <c r="C162" s="27" t="s">
        <v>26</v>
      </c>
      <c r="D162" s="27" t="s">
        <v>0</v>
      </c>
      <c r="E162" s="21" t="s">
        <v>155</v>
      </c>
      <c r="F162" s="25"/>
      <c r="G162" s="220">
        <f aca="true" t="shared" si="15" ref="G162:I164">G163</f>
        <v>913.2</v>
      </c>
      <c r="H162" s="220">
        <f t="shared" si="15"/>
        <v>866.4</v>
      </c>
      <c r="I162" s="220">
        <f t="shared" si="15"/>
        <v>874</v>
      </c>
      <c r="J162" s="56"/>
    </row>
    <row r="163" spans="1:10" ht="62.25" customHeight="1">
      <c r="A163" s="29" t="s">
        <v>87</v>
      </c>
      <c r="B163" s="106">
        <v>916</v>
      </c>
      <c r="C163" s="19" t="s">
        <v>26</v>
      </c>
      <c r="D163" s="19" t="s">
        <v>0</v>
      </c>
      <c r="E163" s="24" t="s">
        <v>198</v>
      </c>
      <c r="F163" s="23"/>
      <c r="G163" s="226">
        <f t="shared" si="15"/>
        <v>913.2</v>
      </c>
      <c r="H163" s="226">
        <f t="shared" si="15"/>
        <v>866.4</v>
      </c>
      <c r="I163" s="226">
        <f t="shared" si="15"/>
        <v>874</v>
      </c>
      <c r="J163" s="52"/>
    </row>
    <row r="164" spans="1:10" ht="15.75">
      <c r="A164" s="22" t="s">
        <v>43</v>
      </c>
      <c r="B164" s="105">
        <v>916</v>
      </c>
      <c r="C164" s="19" t="s">
        <v>26</v>
      </c>
      <c r="D164" s="19" t="s">
        <v>0</v>
      </c>
      <c r="E164" s="24" t="s">
        <v>198</v>
      </c>
      <c r="F164" s="24" t="s">
        <v>44</v>
      </c>
      <c r="G164" s="226">
        <f t="shared" si="15"/>
        <v>913.2</v>
      </c>
      <c r="H164" s="226">
        <f t="shared" si="15"/>
        <v>866.4</v>
      </c>
      <c r="I164" s="209">
        <f t="shared" si="15"/>
        <v>874</v>
      </c>
      <c r="J164" s="55"/>
    </row>
    <row r="165" spans="1:10" ht="15.75">
      <c r="A165" s="29" t="s">
        <v>19</v>
      </c>
      <c r="B165" s="106">
        <v>916</v>
      </c>
      <c r="C165" s="19" t="s">
        <v>26</v>
      </c>
      <c r="D165" s="19" t="s">
        <v>0</v>
      </c>
      <c r="E165" s="24" t="s">
        <v>198</v>
      </c>
      <c r="F165" s="19" t="s">
        <v>30</v>
      </c>
      <c r="G165" s="209">
        <v>913.2</v>
      </c>
      <c r="H165" s="209">
        <v>866.4</v>
      </c>
      <c r="I165" s="209">
        <v>874</v>
      </c>
      <c r="J165" s="55"/>
    </row>
    <row r="166" spans="1:10" ht="114">
      <c r="A166" s="32" t="s">
        <v>88</v>
      </c>
      <c r="B166" s="102">
        <v>916</v>
      </c>
      <c r="C166" s="27" t="s">
        <v>26</v>
      </c>
      <c r="D166" s="27" t="s">
        <v>0</v>
      </c>
      <c r="E166" s="27" t="s">
        <v>156</v>
      </c>
      <c r="F166" s="27"/>
      <c r="G166" s="205">
        <f aca="true" t="shared" si="16" ref="G166:I168">G167</f>
        <v>387.3</v>
      </c>
      <c r="H166" s="205">
        <f t="shared" si="16"/>
        <v>374.4</v>
      </c>
      <c r="I166" s="205">
        <f t="shared" si="16"/>
        <v>377.8</v>
      </c>
      <c r="J166" s="55"/>
    </row>
    <row r="167" spans="1:10" ht="15.75">
      <c r="A167" s="29" t="s">
        <v>89</v>
      </c>
      <c r="B167" s="104">
        <v>916</v>
      </c>
      <c r="C167" s="24" t="s">
        <v>26</v>
      </c>
      <c r="D167" s="24" t="s">
        <v>0</v>
      </c>
      <c r="E167" s="24" t="s">
        <v>199</v>
      </c>
      <c r="F167" s="24"/>
      <c r="G167" s="226">
        <f t="shared" si="16"/>
        <v>387.3</v>
      </c>
      <c r="H167" s="226">
        <f t="shared" si="16"/>
        <v>374.4</v>
      </c>
      <c r="I167" s="226">
        <f t="shared" si="16"/>
        <v>377.8</v>
      </c>
      <c r="J167" s="55"/>
    </row>
    <row r="168" spans="1:10" ht="16.5" customHeight="1">
      <c r="A168" s="22" t="s">
        <v>43</v>
      </c>
      <c r="B168" s="105">
        <v>916</v>
      </c>
      <c r="C168" s="19" t="s">
        <v>26</v>
      </c>
      <c r="D168" s="19" t="s">
        <v>0</v>
      </c>
      <c r="E168" s="24" t="s">
        <v>199</v>
      </c>
      <c r="F168" s="24" t="s">
        <v>44</v>
      </c>
      <c r="G168" s="226">
        <f t="shared" si="16"/>
        <v>387.3</v>
      </c>
      <c r="H168" s="226">
        <f t="shared" si="16"/>
        <v>374.4</v>
      </c>
      <c r="I168" s="209">
        <f t="shared" si="16"/>
        <v>377.8</v>
      </c>
      <c r="J168" s="55"/>
    </row>
    <row r="169" spans="1:10" ht="15.75">
      <c r="A169" s="26" t="s">
        <v>19</v>
      </c>
      <c r="B169" s="106">
        <v>916</v>
      </c>
      <c r="C169" s="19" t="s">
        <v>26</v>
      </c>
      <c r="D169" s="19" t="s">
        <v>0</v>
      </c>
      <c r="E169" s="24" t="s">
        <v>199</v>
      </c>
      <c r="F169" s="19" t="s">
        <v>30</v>
      </c>
      <c r="G169" s="209">
        <v>387.3</v>
      </c>
      <c r="H169" s="209">
        <v>374.4</v>
      </c>
      <c r="I169" s="209">
        <v>377.8</v>
      </c>
      <c r="J169" s="55"/>
    </row>
    <row r="170" spans="1:10" ht="28.5">
      <c r="A170" s="32" t="s">
        <v>100</v>
      </c>
      <c r="B170" s="102">
        <v>916</v>
      </c>
      <c r="C170" s="27" t="s">
        <v>26</v>
      </c>
      <c r="D170" s="27" t="s">
        <v>2</v>
      </c>
      <c r="E170" s="19"/>
      <c r="F170" s="19"/>
      <c r="G170" s="205">
        <f aca="true" t="shared" si="17" ref="G170:I174">G171</f>
        <v>234</v>
      </c>
      <c r="H170" s="205">
        <f t="shared" si="17"/>
        <v>234</v>
      </c>
      <c r="I170" s="205">
        <f t="shared" si="17"/>
        <v>234</v>
      </c>
      <c r="J170" s="55"/>
    </row>
    <row r="171" spans="1:10" ht="75">
      <c r="A171" s="44" t="s">
        <v>116</v>
      </c>
      <c r="B171" s="102">
        <v>916</v>
      </c>
      <c r="C171" s="27" t="s">
        <v>26</v>
      </c>
      <c r="D171" s="27" t="s">
        <v>2</v>
      </c>
      <c r="E171" s="27" t="s">
        <v>103</v>
      </c>
      <c r="F171" s="27"/>
      <c r="G171" s="205">
        <f t="shared" si="17"/>
        <v>234</v>
      </c>
      <c r="H171" s="205">
        <f t="shared" si="17"/>
        <v>234</v>
      </c>
      <c r="I171" s="205">
        <f t="shared" si="17"/>
        <v>234</v>
      </c>
      <c r="J171" s="55"/>
    </row>
    <row r="172" spans="1:10" ht="110.25" customHeight="1">
      <c r="A172" s="32" t="s">
        <v>159</v>
      </c>
      <c r="B172" s="102">
        <v>916</v>
      </c>
      <c r="C172" s="27" t="s">
        <v>26</v>
      </c>
      <c r="D172" s="27" t="s">
        <v>2</v>
      </c>
      <c r="E172" s="31" t="s">
        <v>160</v>
      </c>
      <c r="F172" s="21"/>
      <c r="G172" s="205">
        <f t="shared" si="17"/>
        <v>234</v>
      </c>
      <c r="H172" s="205">
        <f t="shared" si="17"/>
        <v>234</v>
      </c>
      <c r="I172" s="205">
        <f t="shared" si="17"/>
        <v>234</v>
      </c>
      <c r="J172" s="54"/>
    </row>
    <row r="173" spans="1:10" ht="53.25" customHeight="1">
      <c r="A173" s="29" t="s">
        <v>101</v>
      </c>
      <c r="B173" s="96">
        <v>916</v>
      </c>
      <c r="C173" s="19" t="s">
        <v>26</v>
      </c>
      <c r="D173" s="19" t="s">
        <v>2</v>
      </c>
      <c r="E173" s="28" t="s">
        <v>200</v>
      </c>
      <c r="F173" s="24"/>
      <c r="G173" s="226">
        <f t="shared" si="17"/>
        <v>234</v>
      </c>
      <c r="H173" s="226">
        <f t="shared" si="17"/>
        <v>234</v>
      </c>
      <c r="I173" s="226">
        <f t="shared" si="17"/>
        <v>234</v>
      </c>
      <c r="J173" s="55"/>
    </row>
    <row r="174" spans="1:10" ht="15.75" customHeight="1">
      <c r="A174" s="22" t="s">
        <v>43</v>
      </c>
      <c r="B174" s="105">
        <v>916</v>
      </c>
      <c r="C174" s="19" t="s">
        <v>26</v>
      </c>
      <c r="D174" s="19" t="s">
        <v>2</v>
      </c>
      <c r="E174" s="28" t="s">
        <v>200</v>
      </c>
      <c r="F174" s="24" t="s">
        <v>44</v>
      </c>
      <c r="G174" s="226">
        <f t="shared" si="17"/>
        <v>234</v>
      </c>
      <c r="H174" s="226">
        <f t="shared" si="17"/>
        <v>234</v>
      </c>
      <c r="I174" s="209">
        <f t="shared" si="17"/>
        <v>234</v>
      </c>
      <c r="J174" s="55"/>
    </row>
    <row r="175" spans="1:10" ht="15.75" customHeight="1">
      <c r="A175" s="26" t="s">
        <v>19</v>
      </c>
      <c r="B175" s="105">
        <v>916</v>
      </c>
      <c r="C175" s="19" t="s">
        <v>26</v>
      </c>
      <c r="D175" s="19" t="s">
        <v>2</v>
      </c>
      <c r="E175" s="28" t="s">
        <v>200</v>
      </c>
      <c r="F175" s="24" t="s">
        <v>30</v>
      </c>
      <c r="G175" s="226">
        <v>234</v>
      </c>
      <c r="H175" s="226">
        <v>234</v>
      </c>
      <c r="I175" s="209">
        <v>234</v>
      </c>
      <c r="J175" s="55"/>
    </row>
    <row r="176" spans="1:10" ht="18.75" customHeight="1">
      <c r="A176" s="132" t="s">
        <v>28</v>
      </c>
      <c r="B176" s="131">
        <v>916</v>
      </c>
      <c r="C176" s="113" t="s">
        <v>5</v>
      </c>
      <c r="D176" s="113"/>
      <c r="E176" s="129"/>
      <c r="F176" s="123"/>
      <c r="G176" s="199">
        <f aca="true" t="shared" si="18" ref="G176:G181">G177</f>
        <v>49</v>
      </c>
      <c r="H176" s="199">
        <f aca="true" t="shared" si="19" ref="H176:H181">H177</f>
        <v>49</v>
      </c>
      <c r="I176" s="199">
        <f aca="true" t="shared" si="20" ref="I176:I181">I177</f>
        <v>49</v>
      </c>
      <c r="J176" s="56"/>
    </row>
    <row r="177" spans="1:10" ht="15.75">
      <c r="A177" s="170" t="s">
        <v>99</v>
      </c>
      <c r="B177" s="103">
        <v>916</v>
      </c>
      <c r="C177" s="27" t="s">
        <v>5</v>
      </c>
      <c r="D177" s="27" t="s">
        <v>0</v>
      </c>
      <c r="E177" s="24"/>
      <c r="F177" s="28"/>
      <c r="G177" s="205">
        <f t="shared" si="18"/>
        <v>49</v>
      </c>
      <c r="H177" s="205">
        <f t="shared" si="19"/>
        <v>49</v>
      </c>
      <c r="I177" s="205">
        <f t="shared" si="20"/>
        <v>49</v>
      </c>
      <c r="J177" s="56"/>
    </row>
    <row r="178" spans="1:10" ht="75">
      <c r="A178" s="44" t="s">
        <v>157</v>
      </c>
      <c r="B178" s="93">
        <v>916</v>
      </c>
      <c r="C178" s="27" t="s">
        <v>5</v>
      </c>
      <c r="D178" s="27" t="s">
        <v>0</v>
      </c>
      <c r="E178" s="27" t="s">
        <v>103</v>
      </c>
      <c r="F178" s="31"/>
      <c r="G178" s="205">
        <f t="shared" si="18"/>
        <v>49</v>
      </c>
      <c r="H178" s="205">
        <f t="shared" si="19"/>
        <v>49</v>
      </c>
      <c r="I178" s="205">
        <f t="shared" si="20"/>
        <v>49</v>
      </c>
      <c r="J178" s="56"/>
    </row>
    <row r="179" spans="1:10" ht="135">
      <c r="A179" s="20" t="s">
        <v>90</v>
      </c>
      <c r="B179" s="106">
        <v>916</v>
      </c>
      <c r="C179" s="19" t="s">
        <v>5</v>
      </c>
      <c r="D179" s="19" t="s">
        <v>0</v>
      </c>
      <c r="E179" s="19" t="s">
        <v>158</v>
      </c>
      <c r="F179" s="19"/>
      <c r="G179" s="209">
        <f t="shared" si="18"/>
        <v>49</v>
      </c>
      <c r="H179" s="209">
        <f t="shared" si="19"/>
        <v>49</v>
      </c>
      <c r="I179" s="226">
        <f t="shared" si="20"/>
        <v>49</v>
      </c>
      <c r="J179" s="56"/>
    </row>
    <row r="180" spans="1:10" ht="30">
      <c r="A180" s="149" t="s">
        <v>171</v>
      </c>
      <c r="B180" s="107">
        <v>916</v>
      </c>
      <c r="C180" s="24" t="s">
        <v>5</v>
      </c>
      <c r="D180" s="24" t="s">
        <v>0</v>
      </c>
      <c r="E180" s="24" t="s">
        <v>201</v>
      </c>
      <c r="F180" s="24"/>
      <c r="G180" s="226">
        <f t="shared" si="18"/>
        <v>49</v>
      </c>
      <c r="H180" s="226">
        <f t="shared" si="19"/>
        <v>49</v>
      </c>
      <c r="I180" s="226">
        <f t="shared" si="20"/>
        <v>49</v>
      </c>
      <c r="J180" s="55"/>
    </row>
    <row r="181" spans="1:10" ht="15.75">
      <c r="A181" s="22" t="s">
        <v>43</v>
      </c>
      <c r="B181" s="108">
        <v>916</v>
      </c>
      <c r="C181" s="24" t="s">
        <v>5</v>
      </c>
      <c r="D181" s="24" t="s">
        <v>0</v>
      </c>
      <c r="E181" s="24" t="s">
        <v>201</v>
      </c>
      <c r="F181" s="24" t="s">
        <v>44</v>
      </c>
      <c r="G181" s="226">
        <f t="shared" si="18"/>
        <v>49</v>
      </c>
      <c r="H181" s="226">
        <f t="shared" si="19"/>
        <v>49</v>
      </c>
      <c r="I181" s="209">
        <f t="shared" si="20"/>
        <v>49</v>
      </c>
      <c r="J181" s="55"/>
    </row>
    <row r="182" spans="1:10" ht="15.75">
      <c r="A182" s="26" t="s">
        <v>19</v>
      </c>
      <c r="B182" s="108">
        <v>916</v>
      </c>
      <c r="C182" s="24" t="s">
        <v>5</v>
      </c>
      <c r="D182" s="24" t="s">
        <v>0</v>
      </c>
      <c r="E182" s="24" t="s">
        <v>201</v>
      </c>
      <c r="F182" s="24" t="s">
        <v>30</v>
      </c>
      <c r="G182" s="226">
        <v>49</v>
      </c>
      <c r="H182" s="226">
        <v>49</v>
      </c>
      <c r="I182" s="209">
        <v>49</v>
      </c>
      <c r="J182" s="55"/>
    </row>
    <row r="183" spans="1:10" ht="15.75">
      <c r="A183" s="32" t="s">
        <v>68</v>
      </c>
      <c r="B183" s="32"/>
      <c r="C183" s="27"/>
      <c r="D183" s="27"/>
      <c r="E183" s="27"/>
      <c r="F183" s="27"/>
      <c r="G183" s="221">
        <f>SUM(G12,G63,G75,G94,G127,G152,G159,G176)</f>
        <v>5534.5599999999995</v>
      </c>
      <c r="H183" s="221">
        <f>SUM(H12,H63,H75,H94,H127,H152,H159,H176)</f>
        <v>4475.49</v>
      </c>
      <c r="I183" s="221">
        <f>SUM(I12,I63,I75,I94,I127,I152,I159,I176)</f>
        <v>4245.1900000000005</v>
      </c>
      <c r="J183" s="55"/>
    </row>
    <row r="184" spans="1:10" ht="15.75">
      <c r="A184" s="61" t="s">
        <v>69</v>
      </c>
      <c r="B184" s="153"/>
      <c r="C184" s="27"/>
      <c r="D184" s="27"/>
      <c r="E184" s="27"/>
      <c r="F184" s="27"/>
      <c r="G184" s="221"/>
      <c r="H184" s="221">
        <f>H185</f>
        <v>112.11</v>
      </c>
      <c r="I184" s="221">
        <f>I185</f>
        <v>217.79</v>
      </c>
      <c r="J184" s="55"/>
    </row>
    <row r="185" spans="1:10" ht="15.75">
      <c r="A185" s="154" t="s">
        <v>69</v>
      </c>
      <c r="B185" s="155"/>
      <c r="C185" s="19"/>
      <c r="D185" s="19"/>
      <c r="E185" s="156"/>
      <c r="F185" s="19"/>
      <c r="G185" s="222"/>
      <c r="H185" s="222">
        <f>H186</f>
        <v>112.11</v>
      </c>
      <c r="I185" s="222">
        <f>I186</f>
        <v>217.79</v>
      </c>
      <c r="J185" s="55"/>
    </row>
    <row r="186" spans="1:10" ht="15.75">
      <c r="A186" s="154" t="s">
        <v>69</v>
      </c>
      <c r="B186" s="155"/>
      <c r="C186" s="19"/>
      <c r="D186" s="19"/>
      <c r="E186" s="156"/>
      <c r="F186" s="19"/>
      <c r="G186" s="222"/>
      <c r="H186" s="222">
        <v>112.11</v>
      </c>
      <c r="I186" s="222">
        <v>217.79</v>
      </c>
      <c r="J186" s="55"/>
    </row>
    <row r="187" spans="1:10" ht="15.75">
      <c r="A187" s="18" t="s">
        <v>70</v>
      </c>
      <c r="B187" s="18"/>
      <c r="C187" s="150"/>
      <c r="D187" s="150"/>
      <c r="E187" s="70"/>
      <c r="F187" s="150"/>
      <c r="G187" s="227">
        <f>G183</f>
        <v>5534.5599999999995</v>
      </c>
      <c r="H187" s="227">
        <f>SUM(H183,H184)</f>
        <v>4587.599999999999</v>
      </c>
      <c r="I187" s="227">
        <f>SUM(I183,I184)</f>
        <v>4462.9800000000005</v>
      </c>
      <c r="J187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UsrSS</cp:lastModifiedBy>
  <cp:lastPrinted>2021-06-21T03:35:13Z</cp:lastPrinted>
  <dcterms:created xsi:type="dcterms:W3CDTF">2002-11-21T11:52:45Z</dcterms:created>
  <dcterms:modified xsi:type="dcterms:W3CDTF">2021-10-07T10:00:23Z</dcterms:modified>
  <cp:category/>
  <cp:version/>
  <cp:contentType/>
  <cp:contentStatus/>
</cp:coreProperties>
</file>